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lio Crego\Dropbox\Cursos\Nova\AFM\"/>
    </mc:Choice>
  </mc:AlternateContent>
  <xr:revisionPtr revIDLastSave="0" documentId="13_ncr:1_{866777F8-737F-40D1-9728-51AD530BD3DB}" xr6:coauthVersionLast="47" xr6:coauthVersionMax="47" xr10:uidLastSave="{00000000-0000-0000-0000-000000000000}"/>
  <workbookProtection workbookAlgorithmName="SHA-512" workbookHashValue="e8a781KLVn7kJBndenbFi0zaK0fA5iRbnrBeiRlaFJ2k0HZWZB+Hyt+4JsMpB/Nq9XEk5BeCJ48hnDpVvmdmKw==" workbookSaltValue="UUi/qH0hieE4nk2v7tqmKA==" workbookSpinCount="100000" lockStructure="1"/>
  <bookViews>
    <workbookView xWindow="-110" yWindow="-110" windowWidth="19420" windowHeight="11500" xr2:uid="{B10F34AB-4F6E-4DE5-AA89-9F2586073570}"/>
  </bookViews>
  <sheets>
    <sheet name="Multiple Choice" sheetId="1" r:id="rId1"/>
    <sheet name="Exercise 1" sheetId="2" r:id="rId2"/>
    <sheet name="Exercise 2" sheetId="5" r:id="rId3"/>
    <sheet name="Exercise 3" sheetId="6" r:id="rId4"/>
    <sheet name="Results" sheetId="3" r:id="rId5"/>
  </sheets>
  <definedNames>
    <definedName name="_xlnm.Print_Area" localSheetId="0">'Multiple Choice'!$A$1:$J$54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8" i="6"/>
  <c r="H16" i="6"/>
  <c r="C4" i="3" l="1"/>
  <c r="H17" i="6"/>
  <c r="H15" i="6"/>
  <c r="H14" i="6"/>
  <c r="D25" i="5"/>
  <c r="D26" i="5" s="1"/>
  <c r="D27" i="5" s="1"/>
  <c r="D28" i="5" s="1"/>
  <c r="D29" i="5" s="1"/>
  <c r="H18" i="5"/>
  <c r="H17" i="5"/>
  <c r="H16" i="5"/>
  <c r="H15" i="5"/>
  <c r="H14" i="5"/>
  <c r="H18" i="2"/>
  <c r="H17" i="2"/>
  <c r="H16" i="2"/>
  <c r="H15" i="2"/>
  <c r="H14" i="2"/>
  <c r="H43" i="1"/>
  <c r="H54" i="1"/>
  <c r="H31" i="1"/>
  <c r="H20" i="1"/>
  <c r="C3" i="3" l="1"/>
  <c r="C2" i="3"/>
  <c r="C1" i="3"/>
  <c r="C6" i="3" l="1"/>
</calcChain>
</file>

<file path=xl/sharedStrings.xml><?xml version="1.0" encoding="utf-8"?>
<sst xmlns="http://schemas.openxmlformats.org/spreadsheetml/2006/main" count="109" uniqueCount="76">
  <si>
    <t>a</t>
  </si>
  <si>
    <t>Which of the following projects would you choose? Assume the discount rate is 5%</t>
  </si>
  <si>
    <t>A project that pays 500 in the next 3 years and requires an investment of 1000 today</t>
  </si>
  <si>
    <t>b</t>
  </si>
  <si>
    <t>c</t>
  </si>
  <si>
    <t>d</t>
  </si>
  <si>
    <t>Answer</t>
  </si>
  <si>
    <t>A project that pays 250 in the next 6 years and requires an investment of 1000 today</t>
  </si>
  <si>
    <t>A project that pays 1500 in 3 years and requires an investment of 1000 today</t>
  </si>
  <si>
    <t>A project that pays 260 in the next 3 years and requires an investment of 500 today</t>
  </si>
  <si>
    <t>Which of the following statements is correct?</t>
  </si>
  <si>
    <t>The PV of a project that pays 100 every year from next year is greater than 2000</t>
  </si>
  <si>
    <t>The EAR equals 2.5%</t>
  </si>
  <si>
    <t>Which of the following statements is correct? Assume APR is 5% and we use semi-annual compounding</t>
  </si>
  <si>
    <t>The future value of cash flow of 200 today in 3 years is 231.52</t>
  </si>
  <si>
    <t>The real yield of a bond is always higher than the nominal yield if inflation is positive</t>
  </si>
  <si>
    <t>Diversifiable risk can be eliminated by holding many stocks</t>
  </si>
  <si>
    <t>A portfolio investing in two assets with the same expected return and standard deviation will have the same expected return and standard deviation as the assets.</t>
  </si>
  <si>
    <t xml:space="preserve">Consider a two-year coupon bond with a 5% coupon rate, face value equal to 100, and price equal to 91. Which of the following statements is true? Assume coupons are paid annually. </t>
  </si>
  <si>
    <t>The yield of the bond is 10.2%</t>
  </si>
  <si>
    <t>The duration of the bond is 2.08 years</t>
  </si>
  <si>
    <t>If interest rates increase by 1%, the bond price increases by 1.95%</t>
  </si>
  <si>
    <t>Select the correct statement</t>
  </si>
  <si>
    <t>Diversification implies that the beta of a portfolio of two securities with beta 1.2 is lower than 1.2</t>
  </si>
  <si>
    <t>The slope of the security market line is the risk premium</t>
  </si>
  <si>
    <t>The tangency portfolio lies outside the efficient frontier</t>
  </si>
  <si>
    <t xml:space="preserve">According to the CAPM, an asset with a beta equal to 0 has an expected return equal to 0.  </t>
  </si>
  <si>
    <t>Multiple-Choice</t>
  </si>
  <si>
    <t>Exercise 1</t>
  </si>
  <si>
    <t>Exercise 2</t>
  </si>
  <si>
    <t>Exercise 3</t>
  </si>
  <si>
    <t>A) What is the yield of the noncallable bond?</t>
  </si>
  <si>
    <t>B) What is the duration of the noncallable bond?</t>
  </si>
  <si>
    <t>E) What is the maximum yield for which Firm A calls the bond?</t>
  </si>
  <si>
    <t>C) Using the  duration approximation, find the yield that makes the noncallable bond trade at par (P =100)</t>
  </si>
  <si>
    <t>D) Find the exact yield that makes the non-callable bond trade at par.</t>
  </si>
  <si>
    <t>A) The yield of the noncallable bond is</t>
  </si>
  <si>
    <t>%</t>
  </si>
  <si>
    <t>B) The duration of the noncallable bond is</t>
  </si>
  <si>
    <t>years</t>
  </si>
  <si>
    <t>C) The yield to trade at par using the approximation is</t>
  </si>
  <si>
    <t>D) The yield to trade at par is</t>
  </si>
  <si>
    <t>E) The maximum yield to call the bond is</t>
  </si>
  <si>
    <t xml:space="preserve">Firm A  issued a five-year 5%-coupon  bond with a face value of 100 that currently trades at 95 euros and just paid the third coupon. Firm A also issued a ten-year 10%-coupon callable bond with a face value of 100 that just paid the ninth coupon. A callable bond gives the right to Firm A to buy back the bond at a specified price, in this case, the specified price is 92. </t>
  </si>
  <si>
    <t xml:space="preserve">Round every number to two decimal digits </t>
  </si>
  <si>
    <t xml:space="preserve">A) What is the average return of an equally-weighted portfolio? </t>
  </si>
  <si>
    <t>B) What is the standard deviation of an equally-weighted portfolio?</t>
  </si>
  <si>
    <t>D) If you invest in the portfolio above, what is the standard deviation of the return?</t>
  </si>
  <si>
    <t>E) Compute the standard deviation of the returns of a portfolio that invests 50% in Firm E and 50% in Firm F</t>
  </si>
  <si>
    <t>Year</t>
  </si>
  <si>
    <t>Firm E</t>
  </si>
  <si>
    <t>Firm F</t>
  </si>
  <si>
    <t>Realized returns for firms E and F</t>
  </si>
  <si>
    <t>A) The average of the equally weighted portfolio is</t>
  </si>
  <si>
    <t>B) The std of the equally weighted portfolio is</t>
  </si>
  <si>
    <t>C) The expected return of the portfolio is</t>
  </si>
  <si>
    <t>D) The std  of the portfolio is</t>
  </si>
  <si>
    <t>E) The std of the portfolio of Firm E and F is</t>
  </si>
  <si>
    <t>TOTAL</t>
  </si>
  <si>
    <t xml:space="preserve">Excess return refers to the return minus the risk-free rate </t>
  </si>
  <si>
    <t>C) What is the market capitalization of Firm H?</t>
  </si>
  <si>
    <t>C) The market capitalization of Firm H is</t>
  </si>
  <si>
    <t>D) What would be the expected excess return of Firm G if the excess return of the market doubles?</t>
  </si>
  <si>
    <t xml:space="preserve">D) The expected excess return would be </t>
  </si>
  <si>
    <t>The PV of a project that pays 100 every six months is 447.21</t>
  </si>
  <si>
    <t xml:space="preserve">Trading on margin allows investors to reduce the risk. </t>
  </si>
  <si>
    <t>The price change of the bond in the first year is 5.5%</t>
  </si>
  <si>
    <t>Consider for the first four questions the firms B, C, and D. Firm B has an expected return of 4%, Firm C, 6%, and Firm D, 6.5%. The standard deviation of Firm B,C, D are 20%, 25%, 32%, respectively. The returns of Firm B and C have a correlation of 0.2, the returns of Firm B and D have a correlation of 0.3, and the returns of Firm C and D are independent (uncorrelated). The risk-free asset return is 2%.</t>
  </si>
  <si>
    <t>C) If you invest 100 euros in B, 200 in C, and 100 in the risk-free asset, what is your expected return?</t>
  </si>
  <si>
    <t>A) What is the market risk premium (=expected excess return of the market)?</t>
  </si>
  <si>
    <t>B) What is the beta of Firm H?</t>
  </si>
  <si>
    <t>B) The beta of Firm H is</t>
  </si>
  <si>
    <t>A) The market risk-premium is</t>
  </si>
  <si>
    <t>Consider the economy has only two stocks: Firm G and Firm H. Firm G has an expected excess return of 3.22%, and Firm H has an expected excess return of 5.71%. Firm G has a beta of 0.644, a market capitalization of 100, and a standard deviation of  40%. Firm H's standard deviation is 56%.</t>
  </si>
  <si>
    <t>E) The standard deviation of the market is</t>
  </si>
  <si>
    <t>E) What is the standard deviation of the market?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</si>
</sst>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top" wrapText="1"/>
    </xf>
    <xf numFmtId="0" fontId="0" fillId="4" borderId="0" xfId="0" applyFill="1"/>
    <xf numFmtId="0" fontId="0" fillId="3" borderId="0" xfId="0" applyFill="1" applyAlignment="1">
      <alignment horizontal="left"/>
    </xf>
    <xf numFmtId="10" fontId="0" fillId="3" borderId="0" xfId="0" applyNumberFormat="1" applyFill="1" applyAlignment="1">
      <alignment horizontal="left"/>
    </xf>
    <xf numFmtId="9" fontId="0" fillId="3" borderId="0" xfId="0" applyNumberFormat="1" applyFill="1" applyAlignment="1">
      <alignment horizontal="left"/>
    </xf>
    <xf numFmtId="10" fontId="0" fillId="3" borderId="0" xfId="1" applyNumberFormat="1" applyFont="1" applyFill="1" applyAlignment="1"/>
    <xf numFmtId="0" fontId="6" fillId="3" borderId="0" xfId="0" applyFont="1" applyFill="1"/>
    <xf numFmtId="0" fontId="6" fillId="4" borderId="0" xfId="0" applyFont="1" applyFill="1"/>
    <xf numFmtId="10" fontId="0" fillId="3" borderId="0" xfId="0" applyNumberFormat="1" applyFill="1"/>
    <xf numFmtId="0" fontId="3" fillId="0" borderId="0" xfId="0" applyFont="1"/>
    <xf numFmtId="43" fontId="6" fillId="3" borderId="0" xfId="2" applyFont="1" applyFill="1"/>
    <xf numFmtId="0" fontId="0" fillId="2" borderId="0" xfId="0" applyFill="1" applyProtection="1">
      <protection locked="0"/>
    </xf>
    <xf numFmtId="2" fontId="0" fillId="2" borderId="0" xfId="2" applyNumberFormat="1" applyFont="1" applyFill="1" applyProtection="1">
      <protection locked="0"/>
    </xf>
    <xf numFmtId="0" fontId="0" fillId="4" borderId="0" xfId="0" applyFill="1" applyAlignment="1">
      <alignment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4E6B-8E43-442C-8B34-2E622C1CF8AD}">
  <dimension ref="A1:BE200"/>
  <sheetViews>
    <sheetView tabSelected="1" zoomScaleNormal="100" workbookViewId="0">
      <selection activeCell="G20" sqref="G20"/>
    </sheetView>
  </sheetViews>
  <sheetFormatPr defaultRowHeight="14.5" x14ac:dyDescent="0.35"/>
  <cols>
    <col min="1" max="10" width="8.81640625" customWidth="1"/>
    <col min="11" max="57" width="9.1796875" style="9"/>
  </cols>
  <sheetData>
    <row r="1" spans="1:10" ht="9" customHeight="1" x14ac:dyDescent="0.3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35">
      <c r="A2" s="1">
        <v>1</v>
      </c>
      <c r="B2" s="22" t="s">
        <v>1</v>
      </c>
      <c r="C2" s="22"/>
      <c r="D2" s="22"/>
      <c r="E2" s="22"/>
      <c r="F2" s="22"/>
      <c r="G2" s="22"/>
      <c r="H2" s="22"/>
      <c r="I2" s="22"/>
      <c r="J2" s="22"/>
    </row>
    <row r="3" spans="1:10" ht="9" customHeight="1" x14ac:dyDescent="0.35">
      <c r="A3" s="1"/>
      <c r="B3" s="2"/>
      <c r="C3" s="2"/>
      <c r="D3" s="2"/>
      <c r="E3" s="2"/>
      <c r="F3" s="2"/>
      <c r="G3" s="2"/>
      <c r="H3" s="2"/>
      <c r="I3" s="2"/>
      <c r="J3" s="3"/>
    </row>
    <row r="4" spans="1:10" x14ac:dyDescent="0.35">
      <c r="A4" s="4" t="s">
        <v>0</v>
      </c>
      <c r="B4" s="22" t="s">
        <v>2</v>
      </c>
      <c r="C4" s="22"/>
      <c r="D4" s="22"/>
      <c r="E4" s="22"/>
      <c r="F4" s="22"/>
      <c r="G4" s="22"/>
      <c r="H4" s="22"/>
      <c r="I4" s="22"/>
      <c r="J4" s="22"/>
    </row>
    <row r="5" spans="1:10" x14ac:dyDescent="0.35">
      <c r="A5" s="4" t="s">
        <v>3</v>
      </c>
      <c r="B5" s="22" t="s">
        <v>7</v>
      </c>
      <c r="C5" s="22"/>
      <c r="D5" s="22"/>
      <c r="E5" s="22"/>
      <c r="F5" s="22"/>
      <c r="G5" s="22"/>
      <c r="H5" s="22"/>
      <c r="I5" s="22"/>
      <c r="J5" s="22"/>
    </row>
    <row r="6" spans="1:10" x14ac:dyDescent="0.35">
      <c r="A6" s="4" t="s">
        <v>4</v>
      </c>
      <c r="B6" s="22" t="s">
        <v>8</v>
      </c>
      <c r="C6" s="22"/>
      <c r="D6" s="22"/>
      <c r="E6" s="22"/>
      <c r="F6" s="22"/>
      <c r="G6" s="22"/>
      <c r="H6" s="22"/>
      <c r="I6" s="22"/>
      <c r="J6" s="22"/>
    </row>
    <row r="7" spans="1:10" x14ac:dyDescent="0.35">
      <c r="A7" s="4" t="s">
        <v>5</v>
      </c>
      <c r="B7" s="22" t="s">
        <v>9</v>
      </c>
      <c r="C7" s="22"/>
      <c r="D7" s="22"/>
      <c r="E7" s="22"/>
      <c r="F7" s="22"/>
      <c r="G7" s="22"/>
      <c r="H7" s="22"/>
      <c r="I7" s="22"/>
      <c r="J7" s="22"/>
    </row>
    <row r="8" spans="1:10" ht="9.7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x14ac:dyDescent="0.35">
      <c r="A9" s="3"/>
      <c r="B9" s="3"/>
      <c r="C9" s="3"/>
      <c r="D9" s="24" t="s">
        <v>6</v>
      </c>
      <c r="E9" s="24"/>
      <c r="F9" s="24"/>
      <c r="G9" s="19"/>
      <c r="H9" s="5">
        <f>IF(G9="",0,IF(G9="a",1,-0.2))</f>
        <v>0</v>
      </c>
      <c r="I9" s="3"/>
      <c r="J9" s="3"/>
    </row>
    <row r="10" spans="1:10" ht="9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9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 s="1">
        <v>2</v>
      </c>
      <c r="B12" s="23" t="s">
        <v>13</v>
      </c>
      <c r="C12" s="23"/>
      <c r="D12" s="23"/>
      <c r="E12" s="23"/>
      <c r="F12" s="23"/>
      <c r="G12" s="23"/>
      <c r="H12" s="23"/>
      <c r="I12" s="23"/>
      <c r="J12" s="23"/>
    </row>
    <row r="13" spans="1:10" x14ac:dyDescent="0.35">
      <c r="A13" s="1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9" customHeight="1" x14ac:dyDescent="0.35">
      <c r="A14" s="1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35">
      <c r="A15" s="4" t="s">
        <v>0</v>
      </c>
      <c r="B15" s="22" t="s">
        <v>11</v>
      </c>
      <c r="C15" s="22"/>
      <c r="D15" s="22"/>
      <c r="E15" s="22"/>
      <c r="F15" s="22"/>
      <c r="G15" s="22"/>
      <c r="H15" s="22"/>
      <c r="I15" s="22"/>
      <c r="J15" s="22"/>
    </row>
    <row r="16" spans="1:10" x14ac:dyDescent="0.35">
      <c r="A16" s="4" t="s">
        <v>3</v>
      </c>
      <c r="B16" s="22" t="s">
        <v>12</v>
      </c>
      <c r="C16" s="22"/>
      <c r="D16" s="22"/>
      <c r="E16" s="22"/>
      <c r="F16" s="22"/>
      <c r="G16" s="22"/>
      <c r="H16" s="22"/>
      <c r="I16" s="22"/>
      <c r="J16" s="22"/>
    </row>
    <row r="17" spans="1:10" x14ac:dyDescent="0.35">
      <c r="A17" s="4" t="s">
        <v>4</v>
      </c>
      <c r="B17" s="22" t="s">
        <v>64</v>
      </c>
      <c r="C17" s="22"/>
      <c r="D17" s="22"/>
      <c r="E17" s="22"/>
      <c r="F17" s="22"/>
      <c r="G17" s="22"/>
      <c r="H17" s="22"/>
      <c r="I17" s="22"/>
      <c r="J17" s="22"/>
    </row>
    <row r="18" spans="1:10" x14ac:dyDescent="0.35">
      <c r="A18" s="4" t="s">
        <v>5</v>
      </c>
      <c r="B18" s="22" t="s">
        <v>14</v>
      </c>
      <c r="C18" s="22"/>
      <c r="D18" s="22"/>
      <c r="E18" s="22"/>
      <c r="F18" s="22"/>
      <c r="G18" s="22"/>
      <c r="H18" s="22"/>
      <c r="I18" s="22"/>
      <c r="J18" s="22"/>
    </row>
    <row r="19" spans="1:10" ht="9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5">
      <c r="A20" s="3"/>
      <c r="B20" s="3"/>
      <c r="C20" s="3"/>
      <c r="D20" s="24" t="s">
        <v>6</v>
      </c>
      <c r="E20" s="24"/>
      <c r="F20" s="24"/>
      <c r="G20" s="19"/>
      <c r="H20" s="5">
        <f>IF(G20="",0,IF(G20="c",1,-0.2))</f>
        <v>0</v>
      </c>
      <c r="I20" s="3"/>
      <c r="J20" s="3"/>
    </row>
    <row r="21" spans="1:10" ht="9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9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ht="15" customHeight="1" x14ac:dyDescent="0.35">
      <c r="A23" s="1">
        <v>3</v>
      </c>
      <c r="B23" s="23" t="s">
        <v>10</v>
      </c>
      <c r="C23" s="23"/>
      <c r="D23" s="23"/>
      <c r="E23" s="23"/>
      <c r="F23" s="23"/>
      <c r="G23" s="23"/>
      <c r="H23" s="23"/>
      <c r="I23" s="23"/>
      <c r="J23" s="23"/>
    </row>
    <row r="24" spans="1:10" ht="9" customHeight="1" x14ac:dyDescent="0.35">
      <c r="A24" s="1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35">
      <c r="A25" s="4" t="s">
        <v>0</v>
      </c>
      <c r="B25" s="22" t="s">
        <v>15</v>
      </c>
      <c r="C25" s="22"/>
      <c r="D25" s="22"/>
      <c r="E25" s="22"/>
      <c r="F25" s="22"/>
      <c r="G25" s="22"/>
      <c r="H25" s="22"/>
      <c r="I25" s="22"/>
      <c r="J25" s="22"/>
    </row>
    <row r="26" spans="1:10" x14ac:dyDescent="0.35">
      <c r="A26" s="4" t="s">
        <v>3</v>
      </c>
      <c r="B26" s="22" t="s">
        <v>16</v>
      </c>
      <c r="C26" s="22"/>
      <c r="D26" s="22"/>
      <c r="E26" s="22"/>
      <c r="F26" s="22"/>
      <c r="G26" s="22"/>
      <c r="H26" s="22"/>
      <c r="I26" s="22"/>
      <c r="J26" s="22"/>
    </row>
    <row r="27" spans="1:10" x14ac:dyDescent="0.35">
      <c r="A27" s="4" t="s">
        <v>4</v>
      </c>
      <c r="B27" s="22" t="s">
        <v>65</v>
      </c>
      <c r="C27" s="22"/>
      <c r="D27" s="22"/>
      <c r="E27" s="22"/>
      <c r="F27" s="22"/>
      <c r="G27" s="22"/>
      <c r="H27" s="22"/>
      <c r="I27" s="22"/>
      <c r="J27" s="22"/>
    </row>
    <row r="28" spans="1:10" x14ac:dyDescent="0.35">
      <c r="A28" s="4" t="s">
        <v>5</v>
      </c>
      <c r="B28" s="23" t="s">
        <v>17</v>
      </c>
      <c r="C28" s="23"/>
      <c r="D28" s="23"/>
      <c r="E28" s="23"/>
      <c r="F28" s="23"/>
      <c r="G28" s="23"/>
      <c r="H28" s="23"/>
      <c r="I28" s="23"/>
      <c r="J28" s="23"/>
    </row>
    <row r="29" spans="1:10" x14ac:dyDescent="0.35">
      <c r="A29" s="4"/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9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35">
      <c r="A31" s="3"/>
      <c r="B31" s="3"/>
      <c r="C31" s="3"/>
      <c r="D31" s="24" t="s">
        <v>6</v>
      </c>
      <c r="E31" s="24"/>
      <c r="F31" s="24"/>
      <c r="G31" s="19"/>
      <c r="H31" s="5">
        <f>IF(G31="",0,IF(G31="b",1,-0.2))</f>
        <v>0</v>
      </c>
      <c r="I31" s="3"/>
      <c r="J31" s="3"/>
    </row>
    <row r="32" spans="1:10" ht="9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9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customHeight="1" x14ac:dyDescent="0.35">
      <c r="A34" s="1">
        <v>4</v>
      </c>
      <c r="B34" s="23" t="s">
        <v>18</v>
      </c>
      <c r="C34" s="23"/>
      <c r="D34" s="23"/>
      <c r="E34" s="23"/>
      <c r="F34" s="23"/>
      <c r="G34" s="23"/>
      <c r="H34" s="23"/>
      <c r="I34" s="23"/>
      <c r="J34" s="23"/>
    </row>
    <row r="35" spans="1:10" x14ac:dyDescent="0.35">
      <c r="A35" s="1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35">
      <c r="A36" s="1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9" customHeight="1" x14ac:dyDescent="0.35">
      <c r="A37" s="1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35">
      <c r="A38" s="4" t="s">
        <v>0</v>
      </c>
      <c r="B38" s="22" t="s">
        <v>19</v>
      </c>
      <c r="C38" s="22"/>
      <c r="D38" s="22"/>
      <c r="E38" s="22"/>
      <c r="F38" s="22"/>
      <c r="G38" s="22"/>
      <c r="H38" s="22"/>
      <c r="I38" s="22"/>
      <c r="J38" s="22"/>
    </row>
    <row r="39" spans="1:10" x14ac:dyDescent="0.35">
      <c r="A39" s="4" t="s">
        <v>3</v>
      </c>
      <c r="B39" s="22" t="s">
        <v>20</v>
      </c>
      <c r="C39" s="22"/>
      <c r="D39" s="22"/>
      <c r="E39" s="22"/>
      <c r="F39" s="22"/>
      <c r="G39" s="22"/>
      <c r="H39" s="22"/>
      <c r="I39" s="22"/>
      <c r="J39" s="22"/>
    </row>
    <row r="40" spans="1:10" x14ac:dyDescent="0.35">
      <c r="A40" s="4" t="s">
        <v>4</v>
      </c>
      <c r="B40" s="22" t="s">
        <v>21</v>
      </c>
      <c r="C40" s="22"/>
      <c r="D40" s="22"/>
      <c r="E40" s="22"/>
      <c r="F40" s="22"/>
      <c r="G40" s="22"/>
      <c r="H40" s="22"/>
      <c r="I40" s="22"/>
      <c r="J40" s="22"/>
    </row>
    <row r="41" spans="1:10" ht="15" customHeight="1" x14ac:dyDescent="0.35">
      <c r="A41" s="4" t="s">
        <v>5</v>
      </c>
      <c r="B41" s="23" t="s">
        <v>66</v>
      </c>
      <c r="C41" s="23"/>
      <c r="D41" s="23"/>
      <c r="E41" s="23"/>
      <c r="F41" s="23"/>
      <c r="G41" s="23"/>
      <c r="H41" s="23"/>
      <c r="I41" s="23"/>
      <c r="J41" s="23"/>
    </row>
    <row r="42" spans="1:10" ht="9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5">
      <c r="A43" s="3"/>
      <c r="B43" s="3"/>
      <c r="C43" s="3"/>
      <c r="D43" s="24" t="s">
        <v>6</v>
      </c>
      <c r="E43" s="24"/>
      <c r="F43" s="24"/>
      <c r="G43" s="19"/>
      <c r="H43" s="5">
        <f>IF(G43="",0,IF(G43="a",1,-0.2))</f>
        <v>0</v>
      </c>
      <c r="I43" s="3"/>
      <c r="J43" s="3"/>
    </row>
    <row r="44" spans="1:10" ht="9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ht="9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ht="15" customHeight="1" x14ac:dyDescent="0.35">
      <c r="A46" s="1">
        <v>5</v>
      </c>
      <c r="B46" s="23" t="s">
        <v>22</v>
      </c>
      <c r="C46" s="23"/>
      <c r="D46" s="23"/>
      <c r="E46" s="23"/>
      <c r="F46" s="23"/>
      <c r="G46" s="23"/>
      <c r="H46" s="23"/>
      <c r="I46" s="23"/>
      <c r="J46" s="23"/>
    </row>
    <row r="47" spans="1:10" ht="9" customHeight="1" x14ac:dyDescent="0.35">
      <c r="A47" s="1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35">
      <c r="A48" s="4" t="s">
        <v>0</v>
      </c>
      <c r="B48" s="23" t="s">
        <v>23</v>
      </c>
      <c r="C48" s="23"/>
      <c r="D48" s="23"/>
      <c r="E48" s="23"/>
      <c r="F48" s="23"/>
      <c r="G48" s="23"/>
      <c r="H48" s="23"/>
      <c r="I48" s="23"/>
      <c r="J48" s="23"/>
    </row>
    <row r="49" spans="1:10" x14ac:dyDescent="0.35">
      <c r="A49" s="4"/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5">
      <c r="A50" s="4" t="s">
        <v>3</v>
      </c>
      <c r="B50" s="22" t="s">
        <v>24</v>
      </c>
      <c r="C50" s="22"/>
      <c r="D50" s="22"/>
      <c r="E50" s="22"/>
      <c r="F50" s="22"/>
      <c r="G50" s="22"/>
      <c r="H50" s="22"/>
      <c r="I50" s="22"/>
      <c r="J50" s="22"/>
    </row>
    <row r="51" spans="1:10" x14ac:dyDescent="0.35">
      <c r="A51" s="4" t="s">
        <v>4</v>
      </c>
      <c r="B51" s="22" t="s">
        <v>25</v>
      </c>
      <c r="C51" s="22"/>
      <c r="D51" s="22"/>
      <c r="E51" s="22"/>
      <c r="F51" s="22"/>
      <c r="G51" s="22"/>
      <c r="H51" s="22"/>
      <c r="I51" s="22"/>
      <c r="J51" s="22"/>
    </row>
    <row r="52" spans="1:10" x14ac:dyDescent="0.35">
      <c r="A52" s="4" t="s">
        <v>5</v>
      </c>
      <c r="B52" s="23" t="s">
        <v>26</v>
      </c>
      <c r="C52" s="23"/>
      <c r="D52" s="23"/>
      <c r="E52" s="23"/>
      <c r="F52" s="23"/>
      <c r="G52" s="23"/>
      <c r="H52" s="23"/>
      <c r="I52" s="23"/>
      <c r="J52" s="23"/>
    </row>
    <row r="53" spans="1:10" ht="9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5">
      <c r="A54" s="3"/>
      <c r="B54" s="3"/>
      <c r="C54" s="3"/>
      <c r="D54" s="24" t="s">
        <v>6</v>
      </c>
      <c r="E54" s="24"/>
      <c r="F54" s="24"/>
      <c r="G54" s="19"/>
      <c r="H54" s="5">
        <f>IF(G54="",0,IF(G54="b",1,-0.2))</f>
        <v>0</v>
      </c>
      <c r="I54" s="3"/>
      <c r="J54" s="3"/>
    </row>
    <row r="55" spans="1:10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</row>
  </sheetData>
  <sheetProtection algorithmName="SHA-512" hashValue="3mgFv28YADvOjDwiJU9M5ciU/V70v3CnlO+n58gzEezynzYGBaU99JtWaesHhbbv0Ctp9jFTn8SPs5IdMZV/Mg==" saltValue="p5mxZueN0Mzd0/Iq0VVyjw==" spinCount="100000" sheet="1" objects="1" scenarios="1" selectLockedCells="1"/>
  <mergeCells count="30">
    <mergeCell ref="B50:J50"/>
    <mergeCell ref="B51:J51"/>
    <mergeCell ref="B52:J52"/>
    <mergeCell ref="D54:F54"/>
    <mergeCell ref="B46:J46"/>
    <mergeCell ref="B48:J49"/>
    <mergeCell ref="B38:J38"/>
    <mergeCell ref="B39:J39"/>
    <mergeCell ref="B40:J40"/>
    <mergeCell ref="D43:F43"/>
    <mergeCell ref="B34:J36"/>
    <mergeCell ref="B41:J41"/>
    <mergeCell ref="B15:J15"/>
    <mergeCell ref="B16:J16"/>
    <mergeCell ref="B17:J17"/>
    <mergeCell ref="B27:J27"/>
    <mergeCell ref="D31:F31"/>
    <mergeCell ref="B23:J23"/>
    <mergeCell ref="B28:J29"/>
    <mergeCell ref="B18:J18"/>
    <mergeCell ref="D20:F20"/>
    <mergeCell ref="B25:J25"/>
    <mergeCell ref="B26:J26"/>
    <mergeCell ref="B2:J2"/>
    <mergeCell ref="B4:J4"/>
    <mergeCell ref="B5:J5"/>
    <mergeCell ref="B6:J6"/>
    <mergeCell ref="B12:J13"/>
    <mergeCell ref="B7:J7"/>
    <mergeCell ref="D9:F9"/>
  </mergeCells>
  <conditionalFormatting sqref="H9">
    <cfRule type="iconSet" priority="5">
      <iconSet iconSet="3Symbols">
        <cfvo type="percent" val="0"/>
        <cfvo type="num" val="0"/>
        <cfvo type="num" val="0" gte="0"/>
      </iconSet>
    </cfRule>
  </conditionalFormatting>
  <conditionalFormatting sqref="H20">
    <cfRule type="iconSet" priority="4">
      <iconSet iconSet="3Symbols">
        <cfvo type="percent" val="0"/>
        <cfvo type="num" val="0"/>
        <cfvo type="num" val="0" gte="0"/>
      </iconSet>
    </cfRule>
  </conditionalFormatting>
  <conditionalFormatting sqref="H31">
    <cfRule type="iconSet" priority="3">
      <iconSet iconSet="3Symbols">
        <cfvo type="percent" val="0"/>
        <cfvo type="num" val="0"/>
        <cfvo type="num" val="0" gte="0"/>
      </iconSet>
    </cfRule>
  </conditionalFormatting>
  <conditionalFormatting sqref="H43">
    <cfRule type="iconSet" priority="2">
      <iconSet iconSet="3Symbols">
        <cfvo type="percent" val="0"/>
        <cfvo type="num" val="0"/>
        <cfvo type="num" val="0" gte="0"/>
      </iconSet>
    </cfRule>
  </conditionalFormatting>
  <conditionalFormatting sqref="H54">
    <cfRule type="iconSet" priority="1">
      <iconSet iconSet="3Symbols">
        <cfvo type="percent" val="0"/>
        <cfvo type="num" val="0"/>
        <cfvo type="num" val="0" gte="0"/>
      </iconSet>
    </cfRule>
  </conditionalFormatting>
  <dataValidations count="1">
    <dataValidation type="list" allowBlank="1" showInputMessage="1" showErrorMessage="1" sqref="G9 G20 G31 G43 G54" xr:uid="{44460BF0-998E-4628-9FAB-EB39B55E6CE1}">
      <formula1>$A$4:$A$7</formula1>
    </dataValidation>
  </dataValidations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E186-DC35-4586-B8F8-01D6C951F296}">
  <dimension ref="A1:BE51"/>
  <sheetViews>
    <sheetView zoomScale="85" zoomScaleNormal="85" workbookViewId="0">
      <selection activeCell="F18" sqref="F18"/>
    </sheetView>
  </sheetViews>
  <sheetFormatPr defaultRowHeight="14.5" x14ac:dyDescent="0.35"/>
  <cols>
    <col min="1" max="10" width="8.81640625" style="3" customWidth="1"/>
    <col min="11" max="12" width="9.1796875" style="9"/>
    <col min="13" max="13" width="0" style="9" hidden="1" customWidth="1"/>
    <col min="14" max="57" width="9.1796875" style="9"/>
  </cols>
  <sheetData>
    <row r="1" spans="1:57" ht="9" customHeight="1" x14ac:dyDescent="0.3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</row>
    <row r="2" spans="1:57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57" ht="9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57" x14ac:dyDescent="0.3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57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57" ht="9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7" ht="11.25" customHeight="1" x14ac:dyDescent="0.35"/>
    <row r="8" spans="1:57" x14ac:dyDescent="0.35">
      <c r="A8" s="22" t="s">
        <v>31</v>
      </c>
      <c r="B8" s="22"/>
      <c r="C8" s="22"/>
      <c r="D8" s="22"/>
      <c r="E8" s="22"/>
      <c r="F8" s="22"/>
      <c r="G8" s="22"/>
      <c r="H8" s="22"/>
      <c r="I8" s="22"/>
      <c r="J8" s="22"/>
    </row>
    <row r="9" spans="1:57" x14ac:dyDescent="0.35">
      <c r="A9" s="22" t="s">
        <v>32</v>
      </c>
      <c r="B9" s="22"/>
      <c r="C9" s="22"/>
      <c r="D9" s="22"/>
      <c r="E9" s="22"/>
      <c r="F9" s="22"/>
      <c r="G9" s="22"/>
      <c r="H9" s="22"/>
      <c r="I9" s="22"/>
      <c r="J9" s="22"/>
    </row>
    <row r="10" spans="1:57" s="7" customFormat="1" ht="15" customHeight="1" x14ac:dyDescent="0.35">
      <c r="A10" s="23" t="s">
        <v>34</v>
      </c>
      <c r="B10" s="23"/>
      <c r="C10" s="23"/>
      <c r="D10" s="23"/>
      <c r="E10" s="23"/>
      <c r="F10" s="23"/>
      <c r="G10" s="23"/>
      <c r="H10" s="23"/>
      <c r="I10" s="23"/>
      <c r="J10" s="2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spans="1:57" x14ac:dyDescent="0.35">
      <c r="A11" s="22" t="s">
        <v>35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57" x14ac:dyDescent="0.35">
      <c r="A12" s="22" t="s">
        <v>33</v>
      </c>
      <c r="B12" s="22"/>
      <c r="C12" s="22"/>
      <c r="D12" s="22"/>
      <c r="E12" s="22"/>
      <c r="F12" s="22"/>
      <c r="G12" s="22"/>
      <c r="H12" s="22"/>
      <c r="I12" s="22"/>
      <c r="J12" s="22"/>
    </row>
    <row r="14" spans="1:57" x14ac:dyDescent="0.35">
      <c r="A14" s="25" t="s">
        <v>36</v>
      </c>
      <c r="B14" s="25"/>
      <c r="C14" s="25"/>
      <c r="D14" s="25"/>
      <c r="E14" s="25"/>
      <c r="F14" s="19"/>
      <c r="G14" s="3" t="s">
        <v>37</v>
      </c>
      <c r="H14" s="5">
        <f>IF(ROUND(F14,2)=M14,1,0)</f>
        <v>0</v>
      </c>
      <c r="M14" s="5">
        <v>7.8</v>
      </c>
    </row>
    <row r="15" spans="1:57" x14ac:dyDescent="0.35">
      <c r="A15" s="25" t="s">
        <v>38</v>
      </c>
      <c r="B15" s="25"/>
      <c r="C15" s="25"/>
      <c r="D15" s="25"/>
      <c r="E15" s="25"/>
      <c r="F15" s="19"/>
      <c r="G15" s="3" t="s">
        <v>39</v>
      </c>
      <c r="H15" s="5">
        <f>IF(ROUND(F15,2)=M15,1,0)</f>
        <v>0</v>
      </c>
      <c r="M15" s="5">
        <v>1.95</v>
      </c>
    </row>
    <row r="16" spans="1:57" x14ac:dyDescent="0.35">
      <c r="A16" s="25" t="s">
        <v>40</v>
      </c>
      <c r="B16" s="25"/>
      <c r="C16" s="25"/>
      <c r="D16" s="25"/>
      <c r="E16" s="25"/>
      <c r="F16" s="19"/>
      <c r="G16" s="3" t="s">
        <v>37</v>
      </c>
      <c r="H16" s="5">
        <f>IF(ROUND(F16,2)=M16,1,0)</f>
        <v>0</v>
      </c>
      <c r="M16" s="5">
        <v>5.24</v>
      </c>
    </row>
    <row r="17" spans="1:13" x14ac:dyDescent="0.35">
      <c r="A17" s="25" t="s">
        <v>41</v>
      </c>
      <c r="B17" s="25"/>
      <c r="C17" s="25"/>
      <c r="D17" s="25"/>
      <c r="E17" s="25"/>
      <c r="F17" s="19"/>
      <c r="G17" s="3" t="s">
        <v>37</v>
      </c>
      <c r="H17" s="5">
        <f>IF(ROUND(F17,2)=M17,1,0)</f>
        <v>0</v>
      </c>
      <c r="M17" s="5">
        <v>5</v>
      </c>
    </row>
    <row r="18" spans="1:13" x14ac:dyDescent="0.35">
      <c r="A18" s="25" t="s">
        <v>42</v>
      </c>
      <c r="B18" s="25"/>
      <c r="C18" s="25"/>
      <c r="D18" s="25"/>
      <c r="E18" s="25"/>
      <c r="F18" s="19"/>
      <c r="G18" s="3" t="s">
        <v>37</v>
      </c>
      <c r="H18" s="5">
        <f>IF(ROUND(F18,2)=M18,1,0)</f>
        <v>0</v>
      </c>
      <c r="M18" s="5">
        <v>19.57</v>
      </c>
    </row>
    <row r="20" spans="1:13" x14ac:dyDescent="0.35">
      <c r="A20" s="26" t="s">
        <v>44</v>
      </c>
      <c r="B20" s="26"/>
      <c r="C20" s="26"/>
      <c r="D20" s="26"/>
      <c r="E20" s="26"/>
      <c r="F20" s="26"/>
      <c r="G20" s="26"/>
      <c r="H20" s="26"/>
      <c r="I20" s="26"/>
    </row>
    <row r="21" spans="1:13" ht="15" customHeight="1" x14ac:dyDescent="0.35"/>
    <row r="22" spans="1:13" ht="9" customHeight="1" x14ac:dyDescent="0.35"/>
    <row r="28" spans="1:13" ht="9.75" customHeight="1" x14ac:dyDescent="0.35"/>
    <row r="30" spans="1:13" ht="9" customHeight="1" x14ac:dyDescent="0.35"/>
    <row r="31" spans="1:13" ht="9" customHeight="1" x14ac:dyDescent="0.35"/>
    <row r="32" spans="1:13" ht="15" customHeight="1" x14ac:dyDescent="0.35"/>
    <row r="35" ht="9" customHeight="1" x14ac:dyDescent="0.35"/>
    <row r="39" ht="15" customHeight="1" x14ac:dyDescent="0.35"/>
    <row r="40" ht="9.75" customHeight="1" x14ac:dyDescent="0.35"/>
    <row r="42" ht="9" customHeight="1" x14ac:dyDescent="0.35"/>
    <row r="43" ht="9" customHeight="1" x14ac:dyDescent="0.35"/>
    <row r="44" ht="15" customHeight="1" x14ac:dyDescent="0.35"/>
    <row r="45" ht="9" customHeight="1" x14ac:dyDescent="0.35"/>
    <row r="51" ht="9.75" customHeight="1" x14ac:dyDescent="0.35"/>
  </sheetData>
  <sheetProtection algorithmName="SHA-512" hashValue="Ym0KyFqdItpsCnbx0LbPXu1TvCWfCanGh1U+lQhZpPWCyYfE5GzNi8T7tiPCDuKnTbBlP/OajNM+labXDuPUsA==" saltValue="NvRHQ/mqsqHZgmkSaJRAqg==" spinCount="100000" sheet="1" objects="1" scenarios="1" selectLockedCells="1"/>
  <mergeCells count="12">
    <mergeCell ref="A1:J6"/>
    <mergeCell ref="A8:J8"/>
    <mergeCell ref="A11:J11"/>
    <mergeCell ref="A12:J12"/>
    <mergeCell ref="A9:J9"/>
    <mergeCell ref="A10:J10"/>
    <mergeCell ref="A18:E18"/>
    <mergeCell ref="A20:I20"/>
    <mergeCell ref="A14:E14"/>
    <mergeCell ref="A15:E15"/>
    <mergeCell ref="A16:E16"/>
    <mergeCell ref="A17:E17"/>
  </mergeCells>
  <conditionalFormatting sqref="H14:H18">
    <cfRule type="iconSet" priority="1">
      <iconSet iconSet="3Symbol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5DF8-6A8C-42B0-A224-CE4013D847A5}">
  <dimension ref="A1:BI51"/>
  <sheetViews>
    <sheetView zoomScale="85" zoomScaleNormal="85" workbookViewId="0">
      <selection activeCell="F14" sqref="F14:F18"/>
    </sheetView>
  </sheetViews>
  <sheetFormatPr defaultRowHeight="14.5" x14ac:dyDescent="0.35"/>
  <cols>
    <col min="1" max="10" width="8.81640625" style="3" customWidth="1"/>
    <col min="11" max="12" width="9.1796875" style="9"/>
    <col min="13" max="13" width="9.1796875" style="9" hidden="1" customWidth="1"/>
    <col min="14" max="57" width="9.1796875" style="9"/>
  </cols>
  <sheetData>
    <row r="1" spans="1:61" ht="9" customHeight="1" x14ac:dyDescent="0.35">
      <c r="A1" s="23" t="s">
        <v>67</v>
      </c>
      <c r="B1" s="23"/>
      <c r="C1" s="23"/>
      <c r="D1" s="23"/>
      <c r="E1" s="23"/>
      <c r="F1" s="23"/>
      <c r="G1" s="23"/>
      <c r="H1" s="23"/>
      <c r="I1" s="23"/>
      <c r="J1" s="23"/>
    </row>
    <row r="2" spans="1:61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61" ht="9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61" x14ac:dyDescent="0.3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61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61" ht="9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61" ht="11.25" customHeight="1" x14ac:dyDescent="0.35"/>
    <row r="8" spans="1:61" x14ac:dyDescent="0.35">
      <c r="A8" s="22" t="s">
        <v>45</v>
      </c>
      <c r="B8" s="22"/>
      <c r="C8" s="22"/>
      <c r="D8" s="22"/>
      <c r="E8" s="22"/>
      <c r="F8" s="22"/>
      <c r="G8" s="22"/>
      <c r="H8" s="22"/>
      <c r="I8" s="22"/>
      <c r="J8" s="22"/>
    </row>
    <row r="9" spans="1:61" x14ac:dyDescent="0.35">
      <c r="A9" s="22" t="s">
        <v>46</v>
      </c>
      <c r="B9" s="22"/>
      <c r="C9" s="22"/>
      <c r="D9" s="22"/>
      <c r="E9" s="22"/>
      <c r="F9" s="22"/>
      <c r="G9" s="22"/>
      <c r="H9" s="22"/>
      <c r="I9" s="22"/>
      <c r="J9" s="22"/>
    </row>
    <row r="10" spans="1:61" s="7" customFormat="1" ht="15" customHeight="1" x14ac:dyDescent="0.35">
      <c r="A10" s="23" t="s">
        <v>68</v>
      </c>
      <c r="B10" s="23"/>
      <c r="C10" s="23"/>
      <c r="D10" s="23"/>
      <c r="E10" s="23"/>
      <c r="F10" s="23"/>
      <c r="G10" s="23"/>
      <c r="H10" s="23"/>
      <c r="I10" s="23"/>
      <c r="J10" s="2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</row>
    <row r="11" spans="1:61" x14ac:dyDescent="0.35">
      <c r="A11" s="22" t="s">
        <v>47</v>
      </c>
      <c r="B11" s="22"/>
      <c r="C11" s="22"/>
      <c r="D11" s="22"/>
      <c r="E11" s="22"/>
      <c r="F11" s="22"/>
      <c r="G11" s="22"/>
      <c r="H11" s="22"/>
      <c r="I11" s="22"/>
      <c r="J11" s="22"/>
      <c r="BF11" s="9"/>
      <c r="BG11" s="9"/>
      <c r="BH11" s="9"/>
      <c r="BI11" s="9"/>
    </row>
    <row r="12" spans="1:61" x14ac:dyDescent="0.35">
      <c r="A12" s="22" t="s">
        <v>48</v>
      </c>
      <c r="B12" s="22"/>
      <c r="C12" s="22"/>
      <c r="D12" s="22"/>
      <c r="E12" s="22"/>
      <c r="F12" s="22"/>
      <c r="G12" s="22"/>
      <c r="H12" s="22"/>
      <c r="I12" s="22"/>
      <c r="J12" s="22"/>
      <c r="BF12" s="9"/>
      <c r="BG12" s="9"/>
      <c r="BH12" s="9"/>
      <c r="BI12" s="9"/>
    </row>
    <row r="14" spans="1:61" x14ac:dyDescent="0.35">
      <c r="A14" s="25" t="s">
        <v>53</v>
      </c>
      <c r="B14" s="25"/>
      <c r="C14" s="25"/>
      <c r="D14" s="25"/>
      <c r="E14" s="25"/>
      <c r="F14" s="19"/>
      <c r="G14" s="3" t="s">
        <v>37</v>
      </c>
      <c r="H14" s="5">
        <f>IF(ROUND(F14,2)=M14,1,0)</f>
        <v>0</v>
      </c>
      <c r="M14" s="14">
        <v>5.5</v>
      </c>
    </row>
    <row r="15" spans="1:61" x14ac:dyDescent="0.35">
      <c r="A15" s="25" t="s">
        <v>54</v>
      </c>
      <c r="B15" s="25"/>
      <c r="C15" s="25"/>
      <c r="D15" s="25"/>
      <c r="E15" s="25"/>
      <c r="F15" s="19"/>
      <c r="G15" s="3" t="s">
        <v>37</v>
      </c>
      <c r="H15" s="5">
        <f>IF(ROUND(F15,2)=M15,1,0)</f>
        <v>0</v>
      </c>
      <c r="M15" s="14">
        <v>17.100000000000001</v>
      </c>
    </row>
    <row r="16" spans="1:61" x14ac:dyDescent="0.35">
      <c r="A16" s="25" t="s">
        <v>55</v>
      </c>
      <c r="B16" s="25"/>
      <c r="C16" s="25"/>
      <c r="D16" s="25"/>
      <c r="E16" s="25"/>
      <c r="F16" s="20"/>
      <c r="G16" s="3" t="s">
        <v>37</v>
      </c>
      <c r="H16" s="5">
        <f>IF(ROUND(F16,2)=M16,1,0)</f>
        <v>0</v>
      </c>
      <c r="M16" s="18">
        <v>4.5</v>
      </c>
    </row>
    <row r="17" spans="1:13" x14ac:dyDescent="0.35">
      <c r="A17" s="25" t="s">
        <v>56</v>
      </c>
      <c r="B17" s="25"/>
      <c r="C17" s="25"/>
      <c r="D17" s="25"/>
      <c r="E17" s="25"/>
      <c r="F17" s="19"/>
      <c r="G17" s="3" t="s">
        <v>37</v>
      </c>
      <c r="H17" s="5">
        <f>IF(ROUND(F17,2)=M17,1,0)</f>
        <v>0</v>
      </c>
      <c r="M17" s="14">
        <v>14.36</v>
      </c>
    </row>
    <row r="18" spans="1:13" x14ac:dyDescent="0.35">
      <c r="A18" s="25" t="s">
        <v>57</v>
      </c>
      <c r="B18" s="25"/>
      <c r="C18" s="25"/>
      <c r="D18" s="25"/>
      <c r="E18" s="25"/>
      <c r="F18" s="19"/>
      <c r="G18" s="3" t="s">
        <v>37</v>
      </c>
      <c r="H18" s="5">
        <f>IF(ROUND(F18,2)=M18,1,0)</f>
        <v>0</v>
      </c>
      <c r="M18" s="14">
        <v>3.12</v>
      </c>
    </row>
    <row r="19" spans="1:13" x14ac:dyDescent="0.35">
      <c r="M19" s="15"/>
    </row>
    <row r="20" spans="1:13" x14ac:dyDescent="0.35">
      <c r="A20" s="26" t="s">
        <v>44</v>
      </c>
      <c r="B20" s="26"/>
      <c r="C20" s="26"/>
      <c r="D20" s="26"/>
      <c r="E20" s="26"/>
      <c r="F20" s="26"/>
      <c r="G20" s="26"/>
      <c r="H20" s="26"/>
      <c r="I20" s="26"/>
    </row>
    <row r="21" spans="1:13" ht="15" customHeight="1" x14ac:dyDescent="0.35"/>
    <row r="22" spans="1:13" ht="9" customHeight="1" x14ac:dyDescent="0.35"/>
    <row r="23" spans="1:13" x14ac:dyDescent="0.35">
      <c r="D23" s="3" t="s">
        <v>49</v>
      </c>
      <c r="E23" s="3" t="s">
        <v>50</v>
      </c>
      <c r="F23" s="3" t="s">
        <v>51</v>
      </c>
    </row>
    <row r="24" spans="1:13" ht="17.25" customHeight="1" x14ac:dyDescent="0.35">
      <c r="D24" s="10">
        <v>2016</v>
      </c>
      <c r="E24" s="11">
        <v>2.1000000000000001E-2</v>
      </c>
      <c r="F24" s="11">
        <v>5.7000000000000002E-3</v>
      </c>
      <c r="G24" s="16"/>
      <c r="I24" s="13"/>
    </row>
    <row r="25" spans="1:13" ht="17.25" customHeight="1" x14ac:dyDescent="0.35">
      <c r="D25" s="10">
        <f>D24+1</f>
        <v>2017</v>
      </c>
      <c r="E25" s="11">
        <v>1.4999999999999999E-2</v>
      </c>
      <c r="F25" s="11">
        <v>-2.5999999999999999E-3</v>
      </c>
      <c r="G25" s="16"/>
    </row>
    <row r="26" spans="1:13" ht="17.25" customHeight="1" x14ac:dyDescent="0.35">
      <c r="D26" s="10">
        <f t="shared" ref="D26:D29" si="0">D25+1</f>
        <v>2018</v>
      </c>
      <c r="E26" s="11">
        <v>8.4000000000000005E-2</v>
      </c>
      <c r="F26" s="12">
        <v>7.0000000000000007E-2</v>
      </c>
      <c r="G26" s="16"/>
    </row>
    <row r="27" spans="1:13" ht="17.25" customHeight="1" x14ac:dyDescent="0.35">
      <c r="D27" s="10">
        <f t="shared" si="0"/>
        <v>2019</v>
      </c>
      <c r="E27" s="11">
        <v>-3.1199999999999999E-2</v>
      </c>
      <c r="F27" s="11">
        <v>-2.5000000000000001E-3</v>
      </c>
      <c r="G27" s="16"/>
    </row>
    <row r="28" spans="1:13" ht="17.25" customHeight="1" x14ac:dyDescent="0.35">
      <c r="D28" s="10">
        <f t="shared" si="0"/>
        <v>2020</v>
      </c>
      <c r="E28" s="11">
        <v>-5.0000000000000001E-3</v>
      </c>
      <c r="F28" s="11">
        <v>0.05</v>
      </c>
      <c r="G28" s="16"/>
    </row>
    <row r="29" spans="1:13" ht="17.25" customHeight="1" x14ac:dyDescent="0.35">
      <c r="D29" s="10">
        <f t="shared" si="0"/>
        <v>2021</v>
      </c>
      <c r="E29" s="12">
        <v>0.01</v>
      </c>
      <c r="F29" s="12">
        <v>0.02</v>
      </c>
      <c r="G29" s="16"/>
    </row>
    <row r="30" spans="1:13" ht="9" customHeight="1" x14ac:dyDescent="0.35">
      <c r="D30" s="27" t="s">
        <v>52</v>
      </c>
      <c r="E30" s="27"/>
      <c r="F30" s="27"/>
    </row>
    <row r="31" spans="1:13" ht="9" customHeight="1" x14ac:dyDescent="0.35">
      <c r="D31" s="27"/>
      <c r="E31" s="27"/>
      <c r="F31" s="27"/>
    </row>
    <row r="32" spans="1:13" ht="15" customHeight="1" x14ac:dyDescent="0.35"/>
    <row r="35" ht="9" customHeight="1" x14ac:dyDescent="0.35"/>
    <row r="39" ht="15" customHeight="1" x14ac:dyDescent="0.35"/>
    <row r="40" ht="9.75" customHeight="1" x14ac:dyDescent="0.35"/>
    <row r="42" ht="9" customHeight="1" x14ac:dyDescent="0.35"/>
    <row r="43" ht="9" customHeight="1" x14ac:dyDescent="0.35"/>
    <row r="44" ht="15" customHeight="1" x14ac:dyDescent="0.35"/>
    <row r="45" ht="9" customHeight="1" x14ac:dyDescent="0.35"/>
    <row r="51" ht="9.75" customHeight="1" x14ac:dyDescent="0.35"/>
  </sheetData>
  <sheetProtection algorithmName="SHA-512" hashValue="KpXOAcvWzCssuj/I+TDS+yyohdd6NTUeDZFX2sLCRGPkPzpFOz2uezDwyW+SSPjQa7g7KeNjrZOD/tJx3hXzHg==" saltValue="pogoc50MpQT4qplCrVKNQA==" spinCount="100000" sheet="1" objects="1" scenarios="1" selectLockedCells="1"/>
  <mergeCells count="13">
    <mergeCell ref="A12:J12"/>
    <mergeCell ref="A1:J6"/>
    <mergeCell ref="A8:J8"/>
    <mergeCell ref="A9:J9"/>
    <mergeCell ref="A10:J10"/>
    <mergeCell ref="A11:J11"/>
    <mergeCell ref="D30:F31"/>
    <mergeCell ref="A14:E14"/>
    <mergeCell ref="A15:E15"/>
    <mergeCell ref="A16:E16"/>
    <mergeCell ref="A17:E17"/>
    <mergeCell ref="A18:E18"/>
    <mergeCell ref="A20:I20"/>
  </mergeCells>
  <conditionalFormatting sqref="H14:H18">
    <cfRule type="iconSet" priority="1">
      <iconSet iconSet="3Symbol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B5F1B-8086-431C-8E14-B5C72A2D0309}">
  <dimension ref="A1:BE51"/>
  <sheetViews>
    <sheetView zoomScaleNormal="100" workbookViewId="0">
      <selection activeCell="F14" sqref="F14"/>
    </sheetView>
  </sheetViews>
  <sheetFormatPr defaultRowHeight="14.5" x14ac:dyDescent="0.35"/>
  <cols>
    <col min="1" max="10" width="8.81640625" style="3" customWidth="1"/>
    <col min="11" max="11" width="8.7265625" style="9"/>
    <col min="12" max="14" width="9.1796875" style="9" hidden="1" customWidth="1"/>
    <col min="15" max="57" width="8.7265625" style="9"/>
  </cols>
  <sheetData>
    <row r="1" spans="1:57" ht="9" customHeight="1" x14ac:dyDescent="0.35">
      <c r="A1" s="23" t="s">
        <v>73</v>
      </c>
      <c r="B1" s="23"/>
      <c r="C1" s="23"/>
      <c r="D1" s="23"/>
      <c r="E1" s="23"/>
      <c r="F1" s="23"/>
      <c r="G1" s="23"/>
      <c r="H1" s="23"/>
      <c r="I1" s="23"/>
      <c r="J1" s="23"/>
    </row>
    <row r="2" spans="1:57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57" ht="9" customHeight="1" x14ac:dyDescent="0.35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57" x14ac:dyDescent="0.3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57" x14ac:dyDescent="0.3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57" ht="9" customHeight="1" x14ac:dyDescent="0.35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7" ht="11.25" customHeight="1" x14ac:dyDescent="0.35"/>
    <row r="8" spans="1:57" x14ac:dyDescent="0.35">
      <c r="A8" s="22" t="s">
        <v>69</v>
      </c>
      <c r="B8" s="22"/>
      <c r="C8" s="22"/>
      <c r="D8" s="22"/>
      <c r="E8" s="22"/>
      <c r="F8" s="22"/>
      <c r="G8" s="22"/>
      <c r="H8" s="22"/>
      <c r="I8" s="22"/>
      <c r="J8" s="22"/>
    </row>
    <row r="9" spans="1:57" x14ac:dyDescent="0.35">
      <c r="A9" s="22" t="s">
        <v>70</v>
      </c>
      <c r="B9" s="22"/>
      <c r="C9" s="22"/>
      <c r="D9" s="22"/>
      <c r="E9" s="22"/>
      <c r="F9" s="22"/>
      <c r="G9" s="22"/>
      <c r="H9" s="22"/>
      <c r="I9" s="22"/>
      <c r="J9" s="22"/>
    </row>
    <row r="10" spans="1:57" s="7" customFormat="1" ht="15" customHeight="1" x14ac:dyDescent="0.35">
      <c r="A10" s="23" t="s">
        <v>60</v>
      </c>
      <c r="B10" s="23"/>
      <c r="C10" s="23"/>
      <c r="D10" s="23"/>
      <c r="E10" s="23"/>
      <c r="F10" s="23"/>
      <c r="G10" s="23"/>
      <c r="H10" s="23"/>
      <c r="I10" s="23"/>
      <c r="J10" s="2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</row>
    <row r="11" spans="1:57" x14ac:dyDescent="0.35">
      <c r="A11" s="22" t="s">
        <v>62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1:57" x14ac:dyDescent="0.35">
      <c r="A12" s="22" t="s">
        <v>75</v>
      </c>
      <c r="B12" s="22"/>
      <c r="C12" s="22"/>
      <c r="D12" s="22"/>
      <c r="E12" s="22"/>
      <c r="F12" s="22"/>
      <c r="G12" s="22"/>
      <c r="H12" s="22"/>
      <c r="I12" s="22"/>
      <c r="J12" s="22"/>
    </row>
    <row r="14" spans="1:57" x14ac:dyDescent="0.35">
      <c r="A14" s="25" t="s">
        <v>72</v>
      </c>
      <c r="B14" s="25"/>
      <c r="C14" s="25"/>
      <c r="D14" s="25"/>
      <c r="E14" s="25"/>
      <c r="F14" s="19"/>
      <c r="G14" s="3" t="s">
        <v>37</v>
      </c>
      <c r="H14" s="5">
        <f>IF(ROUND(F14,2)=M14,1,0)</f>
        <v>0</v>
      </c>
      <c r="M14" s="14">
        <v>5</v>
      </c>
    </row>
    <row r="15" spans="1:57" x14ac:dyDescent="0.35">
      <c r="A15" s="25" t="s">
        <v>71</v>
      </c>
      <c r="B15" s="25"/>
      <c r="C15" s="25"/>
      <c r="D15" s="25"/>
      <c r="E15" s="25"/>
      <c r="F15" s="19"/>
      <c r="H15" s="5">
        <f>IF(ROUND(F15,2)=M15,1,0)</f>
        <v>0</v>
      </c>
      <c r="M15" s="14">
        <v>1.1399999999999999</v>
      </c>
    </row>
    <row r="16" spans="1:57" x14ac:dyDescent="0.35">
      <c r="A16" s="25" t="s">
        <v>61</v>
      </c>
      <c r="B16" s="25"/>
      <c r="C16" s="25"/>
      <c r="D16" s="25"/>
      <c r="E16" s="25"/>
      <c r="F16" s="19"/>
      <c r="H16" s="5">
        <f>IF(ROUND(F16,0)=M16,1,IF(_xlfn.FLOOR.MATH(F16)=M16,1,0))</f>
        <v>0</v>
      </c>
      <c r="M16" s="18">
        <v>250</v>
      </c>
    </row>
    <row r="17" spans="1:13" x14ac:dyDescent="0.35">
      <c r="A17" s="25" t="s">
        <v>63</v>
      </c>
      <c r="B17" s="25"/>
      <c r="C17" s="25"/>
      <c r="D17" s="25"/>
      <c r="E17" s="25"/>
      <c r="F17" s="19"/>
      <c r="G17" s="3" t="s">
        <v>37</v>
      </c>
      <c r="H17" s="5">
        <f>IF(ROUND(F17,2)=M17,1,0)</f>
        <v>0</v>
      </c>
      <c r="M17" s="14">
        <v>6.44</v>
      </c>
    </row>
    <row r="18" spans="1:13" x14ac:dyDescent="0.35">
      <c r="A18" s="25" t="s">
        <v>74</v>
      </c>
      <c r="B18" s="25"/>
      <c r="C18" s="25"/>
      <c r="D18" s="25"/>
      <c r="E18" s="25"/>
      <c r="F18" s="19"/>
      <c r="G18" s="3" t="s">
        <v>37</v>
      </c>
      <c r="H18" s="5">
        <f>IF(F18&gt;47.3,IF(F18&lt;49,1,0),0)</f>
        <v>0</v>
      </c>
      <c r="M18" s="18">
        <v>48.28</v>
      </c>
    </row>
    <row r="19" spans="1:13" x14ac:dyDescent="0.35">
      <c r="M19" s="15"/>
    </row>
    <row r="20" spans="1:13" x14ac:dyDescent="0.35">
      <c r="A20" s="26" t="s">
        <v>44</v>
      </c>
      <c r="B20" s="26"/>
      <c r="C20" s="26"/>
      <c r="D20" s="26"/>
      <c r="E20" s="26"/>
      <c r="F20" s="26"/>
      <c r="G20" s="26"/>
      <c r="H20" s="26"/>
      <c r="I20" s="26"/>
    </row>
    <row r="21" spans="1:13" ht="15" customHeight="1" x14ac:dyDescent="0.35">
      <c r="A21" s="24" t="s">
        <v>59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3" ht="9" customHeight="1" x14ac:dyDescent="0.35"/>
    <row r="24" spans="1:13" ht="17.25" customHeight="1" x14ac:dyDescent="0.35">
      <c r="D24" s="10"/>
      <c r="E24" s="11"/>
      <c r="F24" s="11"/>
      <c r="G24" s="16"/>
      <c r="I24" s="13"/>
    </row>
    <row r="25" spans="1:13" ht="17.25" customHeight="1" x14ac:dyDescent="0.35">
      <c r="D25" s="10"/>
      <c r="E25" s="11"/>
      <c r="F25" s="11"/>
      <c r="G25" s="16"/>
    </row>
    <row r="26" spans="1:13" ht="17.25" customHeight="1" x14ac:dyDescent="0.35">
      <c r="D26" s="10"/>
      <c r="E26" s="11"/>
      <c r="F26" s="12"/>
      <c r="G26" s="16"/>
    </row>
    <row r="27" spans="1:13" ht="17.25" customHeight="1" x14ac:dyDescent="0.35">
      <c r="D27" s="10"/>
      <c r="E27" s="11"/>
      <c r="F27" s="11"/>
      <c r="G27" s="16"/>
    </row>
    <row r="28" spans="1:13" ht="17.25" customHeight="1" x14ac:dyDescent="0.35">
      <c r="D28" s="10"/>
      <c r="E28" s="11"/>
      <c r="F28" s="11"/>
      <c r="G28" s="16"/>
    </row>
    <row r="29" spans="1:13" ht="17.25" customHeight="1" x14ac:dyDescent="0.35">
      <c r="D29" s="10"/>
      <c r="E29" s="12"/>
      <c r="F29" s="12"/>
      <c r="G29" s="16"/>
    </row>
    <row r="30" spans="1:13" ht="9" customHeight="1" x14ac:dyDescent="0.35">
      <c r="D30" s="27"/>
      <c r="E30" s="27"/>
      <c r="F30" s="27"/>
    </row>
    <row r="31" spans="1:13" ht="9" customHeight="1" x14ac:dyDescent="0.35">
      <c r="D31" s="27"/>
      <c r="E31" s="27"/>
      <c r="F31" s="27"/>
    </row>
    <row r="32" spans="1:13" ht="15" customHeight="1" x14ac:dyDescent="0.35"/>
    <row r="35" ht="9" customHeight="1" x14ac:dyDescent="0.35"/>
    <row r="39" ht="15" customHeight="1" x14ac:dyDescent="0.35"/>
    <row r="40" ht="9.75" customHeight="1" x14ac:dyDescent="0.35"/>
    <row r="42" ht="9" customHeight="1" x14ac:dyDescent="0.35"/>
    <row r="43" ht="9" customHeight="1" x14ac:dyDescent="0.35"/>
    <row r="44" ht="15" customHeight="1" x14ac:dyDescent="0.35"/>
    <row r="45" ht="9" customHeight="1" x14ac:dyDescent="0.35"/>
    <row r="51" ht="9.75" customHeight="1" x14ac:dyDescent="0.35"/>
  </sheetData>
  <sheetProtection algorithmName="SHA-512" hashValue="3Mq/L1Rwe/8rSGuA+NRstqLtfSVELvjP+CQQXd8ASiK4iq6vo25GPXXYPmAY4FruFTUud9Z1/jxMFL1U9rlqjg==" saltValue="LyD6NrndebppjZtJJjhhkQ==" spinCount="100000" sheet="1" objects="1" scenarios="1" selectLockedCells="1"/>
  <mergeCells count="14">
    <mergeCell ref="D30:F31"/>
    <mergeCell ref="A21:J21"/>
    <mergeCell ref="A14:E14"/>
    <mergeCell ref="A15:E15"/>
    <mergeCell ref="A16:E16"/>
    <mergeCell ref="A17:E17"/>
    <mergeCell ref="A18:E18"/>
    <mergeCell ref="A20:I20"/>
    <mergeCell ref="A12:J12"/>
    <mergeCell ref="A1:J6"/>
    <mergeCell ref="A8:J8"/>
    <mergeCell ref="A9:J9"/>
    <mergeCell ref="A10:J10"/>
    <mergeCell ref="A11:J11"/>
  </mergeCells>
  <conditionalFormatting sqref="H14:H18">
    <cfRule type="iconSet" priority="1">
      <iconSet iconSet="3Symbol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8ADF-A0AC-4CA8-8CA7-E28BE29A8740}">
  <dimension ref="A1:C6"/>
  <sheetViews>
    <sheetView workbookViewId="0">
      <selection activeCell="C1" sqref="C1"/>
    </sheetView>
  </sheetViews>
  <sheetFormatPr defaultRowHeight="14.5" x14ac:dyDescent="0.35"/>
  <sheetData>
    <row r="1" spans="1:3" x14ac:dyDescent="0.35">
      <c r="A1" s="28" t="s">
        <v>27</v>
      </c>
      <c r="B1" s="28"/>
      <c r="C1">
        <f>'Multiple Choice'!H9+'Multiple Choice'!H20+'Multiple Choice'!H31+'Multiple Choice'!H43+'Multiple Choice'!H54</f>
        <v>0</v>
      </c>
    </row>
    <row r="2" spans="1:3" x14ac:dyDescent="0.35">
      <c r="A2" s="28" t="s">
        <v>28</v>
      </c>
      <c r="B2" s="28"/>
      <c r="C2">
        <f>SUM('Exercise 1'!H14:H18)</f>
        <v>0</v>
      </c>
    </row>
    <row r="3" spans="1:3" x14ac:dyDescent="0.35">
      <c r="A3" s="28" t="s">
        <v>29</v>
      </c>
      <c r="B3" s="28"/>
      <c r="C3">
        <f>SUM('Exercise 2'!H14:H18)</f>
        <v>0</v>
      </c>
    </row>
    <row r="4" spans="1:3" x14ac:dyDescent="0.35">
      <c r="A4" s="28" t="s">
        <v>30</v>
      </c>
      <c r="B4" s="28"/>
      <c r="C4">
        <f>SUM('Exercise 3'!F14:F18)</f>
        <v>0</v>
      </c>
    </row>
    <row r="6" spans="1:3" x14ac:dyDescent="0.35">
      <c r="A6" s="29" t="s">
        <v>58</v>
      </c>
      <c r="B6" s="29"/>
      <c r="C6" s="17">
        <f>SUM(C1:C4)</f>
        <v>0</v>
      </c>
    </row>
  </sheetData>
  <sheetProtection algorithmName="SHA-512" hashValue="DI2Fv/Va45o8lxkyaCCsZgniJtqW18lZutON5R7a8w7NCMOq2NXoNfQqp0zvK5LgESWLvXGL0lFTCM2ABxzVeA==" saltValue="6kQXNi2NSJnPfyQjs6U4Aw==" spinCount="100000" sheet="1" objects="1" scenarios="1" selectLockedCells="1"/>
  <mergeCells count="5">
    <mergeCell ref="A1:B1"/>
    <mergeCell ref="A2:B2"/>
    <mergeCell ref="A3:B3"/>
    <mergeCell ref="A4:B4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Multiple Choice</vt:lpstr>
      <vt:lpstr>Exercise 1</vt:lpstr>
      <vt:lpstr>Exercise 2</vt:lpstr>
      <vt:lpstr>Exercise 3</vt:lpstr>
      <vt:lpstr>Results</vt:lpstr>
      <vt:lpstr>'Multiple Choice'!Print_Area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Crego</dc:creator>
  <cp:lastModifiedBy>Julio Crego</cp:lastModifiedBy>
  <cp:lastPrinted>2025-02-26T15:40:02Z</cp:lastPrinted>
  <dcterms:created xsi:type="dcterms:W3CDTF">2025-02-25T13:21:27Z</dcterms:created>
  <dcterms:modified xsi:type="dcterms:W3CDTF">2025-03-16T17:59:56Z</dcterms:modified>
</cp:coreProperties>
</file>