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-Drive Uni\Teaching\Nova\Investments\Spring 2025\Weekly exercise sets\"/>
    </mc:Choice>
  </mc:AlternateContent>
  <xr:revisionPtr revIDLastSave="0" documentId="13_ncr:1_{406F3D89-813A-43AA-AC3A-68BC8E8EE276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Solutions" sheetId="2" r:id="rId1"/>
    <sheet name="Data_Q9-Q10" sheetId="3" r:id="rId2"/>
    <sheet name="Data_FRED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D80" i="2"/>
  <c r="D70" i="2" l="1"/>
  <c r="D72" i="2" s="1"/>
  <c r="D165" i="2"/>
  <c r="D164" i="2"/>
  <c r="D163" i="2"/>
  <c r="D159" i="2"/>
  <c r="D160" i="2" s="1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D123" i="2"/>
  <c r="C123" i="2"/>
  <c r="D117" i="2"/>
  <c r="D118" i="2"/>
  <c r="E31" i="2"/>
  <c r="D74" i="2" l="1"/>
  <c r="L143" i="2"/>
  <c r="L144" i="2"/>
  <c r="M144" i="2" s="1"/>
  <c r="D98" i="2" l="1"/>
  <c r="D97" i="2"/>
  <c r="G57" i="2"/>
  <c r="D57" i="2"/>
  <c r="D58" i="2" s="1"/>
  <c r="G56" i="2"/>
  <c r="C56" i="2"/>
  <c r="G58" i="2" s="1"/>
  <c r="G49" i="2"/>
  <c r="D49" i="2"/>
  <c r="D50" i="2" s="1"/>
  <c r="G48" i="2"/>
  <c r="C48" i="2"/>
  <c r="G50" i="2" s="1"/>
  <c r="D41" i="2"/>
  <c r="F34" i="2"/>
  <c r="F32" i="2"/>
  <c r="F31" i="2"/>
  <c r="F30" i="2"/>
  <c r="E19" i="2"/>
  <c r="D19" i="2"/>
  <c r="C19" i="2"/>
  <c r="E18" i="2"/>
  <c r="D18" i="2"/>
  <c r="C18" i="2"/>
  <c r="E17" i="2"/>
  <c r="D17" i="2"/>
  <c r="C17" i="2"/>
  <c r="D14" i="2"/>
  <c r="D13" i="2"/>
  <c r="D12" i="2"/>
  <c r="D106" i="2" l="1"/>
  <c r="I19" i="2"/>
  <c r="I17" i="2"/>
  <c r="I18" i="2"/>
  <c r="G51" i="2"/>
  <c r="H17" i="2"/>
  <c r="J17" i="2" s="1"/>
  <c r="G59" i="2"/>
  <c r="H19" i="2"/>
  <c r="J19" i="2" s="1"/>
  <c r="C49" i="2"/>
  <c r="C50" i="2" s="1"/>
  <c r="H18" i="2"/>
  <c r="C57" i="2"/>
  <c r="C58" i="2" s="1"/>
  <c r="C128" i="2"/>
  <c r="D128" i="2"/>
  <c r="J18" i="2" l="1"/>
  <c r="D22" i="2"/>
  <c r="D23" i="2"/>
  <c r="D24" i="2"/>
  <c r="D61" i="2"/>
  <c r="B129" i="2"/>
  <c r="D129" i="2" l="1"/>
  <c r="C129" i="2"/>
  <c r="D100" i="2" l="1"/>
  <c r="D101" i="2"/>
  <c r="D173" i="2" l="1"/>
  <c r="D171" i="2"/>
  <c r="D172" i="2"/>
  <c r="D170" i="2"/>
  <c r="D168" i="2"/>
  <c r="D166" i="2"/>
  <c r="D169" i="2"/>
  <c r="D167" i="2" l="1"/>
  <c r="E123" i="2" l="1"/>
  <c r="D110" i="2"/>
  <c r="D107" i="2"/>
  <c r="L2287" i="2" l="1"/>
  <c r="L2286" i="2"/>
  <c r="L2285" i="2"/>
  <c r="L2284" i="2"/>
  <c r="L2283" i="2"/>
  <c r="L2282" i="2"/>
  <c r="L2281" i="2"/>
  <c r="L2280" i="2"/>
  <c r="L2279" i="2"/>
  <c r="L2278" i="2"/>
  <c r="L2277" i="2"/>
  <c r="L2276" i="2"/>
  <c r="L2275" i="2"/>
  <c r="L2274" i="2"/>
  <c r="L2273" i="2"/>
  <c r="L2272" i="2"/>
  <c r="L2271" i="2"/>
  <c r="L2270" i="2"/>
  <c r="L2269" i="2"/>
  <c r="L2268" i="2"/>
  <c r="L2267" i="2"/>
  <c r="L2266" i="2"/>
  <c r="L2265" i="2"/>
  <c r="L2264" i="2"/>
  <c r="L2263" i="2"/>
  <c r="L2262" i="2"/>
  <c r="L2261" i="2"/>
  <c r="L2260" i="2"/>
  <c r="L2259" i="2"/>
  <c r="L2258" i="2"/>
  <c r="L2257" i="2"/>
  <c r="L2256" i="2"/>
  <c r="L2255" i="2"/>
  <c r="L2254" i="2"/>
  <c r="L2253" i="2"/>
  <c r="L2252" i="2"/>
  <c r="L2251" i="2"/>
  <c r="L2250" i="2"/>
  <c r="L2249" i="2"/>
  <c r="L2248" i="2"/>
  <c r="L2247" i="2"/>
  <c r="L2246" i="2"/>
  <c r="L2245" i="2"/>
  <c r="L2244" i="2"/>
  <c r="L2243" i="2"/>
  <c r="L2242" i="2"/>
  <c r="L2241" i="2"/>
  <c r="L2240" i="2"/>
  <c r="L2239" i="2"/>
  <c r="L2238" i="2"/>
  <c r="L2237" i="2"/>
  <c r="L2236" i="2"/>
  <c r="L2235" i="2"/>
  <c r="L2234" i="2"/>
  <c r="L2233" i="2"/>
  <c r="L2232" i="2"/>
  <c r="L2231" i="2"/>
  <c r="L2230" i="2"/>
  <c r="L2229" i="2"/>
  <c r="L2228" i="2"/>
  <c r="L2227" i="2"/>
  <c r="L2226" i="2"/>
  <c r="L2225" i="2"/>
  <c r="L2224" i="2"/>
  <c r="L2223" i="2"/>
  <c r="L2222" i="2"/>
  <c r="L2221" i="2"/>
  <c r="L2220" i="2"/>
  <c r="L2219" i="2"/>
  <c r="L2218" i="2"/>
  <c r="L2217" i="2"/>
  <c r="L2216" i="2"/>
  <c r="L2215" i="2"/>
  <c r="L2214" i="2"/>
  <c r="L2213" i="2"/>
  <c r="L2212" i="2"/>
  <c r="L2211" i="2"/>
  <c r="L2210" i="2"/>
  <c r="L2209" i="2"/>
  <c r="L2208" i="2"/>
  <c r="L2207" i="2"/>
  <c r="L2206" i="2"/>
  <c r="L2205" i="2"/>
  <c r="L2204" i="2"/>
  <c r="L2203" i="2"/>
  <c r="L2202" i="2"/>
  <c r="L2201" i="2"/>
  <c r="L2200" i="2"/>
  <c r="L2199" i="2"/>
  <c r="L2198" i="2"/>
  <c r="L2197" i="2"/>
  <c r="L2196" i="2"/>
  <c r="L2195" i="2"/>
  <c r="L2194" i="2"/>
  <c r="L2193" i="2"/>
  <c r="L2192" i="2"/>
  <c r="L2191" i="2"/>
  <c r="L2190" i="2"/>
  <c r="L2189" i="2"/>
  <c r="L2188" i="2"/>
  <c r="L2187" i="2"/>
  <c r="L2186" i="2"/>
  <c r="L2185" i="2"/>
  <c r="L2184" i="2"/>
  <c r="L2183" i="2"/>
  <c r="L2182" i="2"/>
  <c r="L2181" i="2"/>
  <c r="L2180" i="2"/>
  <c r="L2179" i="2"/>
  <c r="L2178" i="2"/>
  <c r="L2177" i="2"/>
  <c r="L2176" i="2"/>
  <c r="L2175" i="2"/>
  <c r="L2174" i="2"/>
  <c r="L2173" i="2"/>
  <c r="L2172" i="2"/>
  <c r="L2171" i="2"/>
  <c r="L2170" i="2"/>
  <c r="L2169" i="2"/>
  <c r="L2168" i="2"/>
  <c r="L2167" i="2"/>
  <c r="L2166" i="2"/>
  <c r="L2165" i="2"/>
  <c r="L2164" i="2"/>
  <c r="L2163" i="2"/>
  <c r="L2162" i="2"/>
  <c r="L2161" i="2"/>
  <c r="L2160" i="2"/>
  <c r="L2159" i="2"/>
  <c r="L2158" i="2"/>
  <c r="L2157" i="2"/>
  <c r="L2156" i="2"/>
  <c r="L2155" i="2"/>
  <c r="L2154" i="2"/>
  <c r="L2153" i="2"/>
  <c r="L2152" i="2"/>
  <c r="L2151" i="2"/>
  <c r="L2150" i="2"/>
  <c r="L2149" i="2"/>
  <c r="L2148" i="2"/>
  <c r="L2147" i="2"/>
  <c r="L2146" i="2"/>
  <c r="L2145" i="2"/>
  <c r="L2144" i="2"/>
  <c r="L2143" i="2"/>
  <c r="L2142" i="2"/>
  <c r="L2141" i="2"/>
  <c r="L2140" i="2"/>
  <c r="L2139" i="2"/>
  <c r="L2138" i="2"/>
  <c r="L2137" i="2"/>
  <c r="L2136" i="2"/>
  <c r="L2135" i="2"/>
  <c r="L2134" i="2"/>
  <c r="L2133" i="2"/>
  <c r="L2132" i="2"/>
  <c r="L2131" i="2"/>
  <c r="L2130" i="2"/>
  <c r="L2129" i="2"/>
  <c r="L2128" i="2"/>
  <c r="L2127" i="2"/>
  <c r="L2126" i="2"/>
  <c r="L2125" i="2"/>
  <c r="L2124" i="2"/>
  <c r="L2123" i="2"/>
  <c r="L2122" i="2"/>
  <c r="L2121" i="2"/>
  <c r="L2120" i="2"/>
  <c r="L2119" i="2"/>
  <c r="L2118" i="2"/>
  <c r="L2117" i="2"/>
  <c r="L2116" i="2"/>
  <c r="L2115" i="2"/>
  <c r="L2114" i="2"/>
  <c r="L2113" i="2"/>
  <c r="L2112" i="2"/>
  <c r="L2111" i="2"/>
  <c r="L2110" i="2"/>
  <c r="L2109" i="2"/>
  <c r="L2108" i="2"/>
  <c r="L2107" i="2"/>
  <c r="L2106" i="2"/>
  <c r="L2105" i="2"/>
  <c r="L2104" i="2"/>
  <c r="L2103" i="2"/>
  <c r="L2102" i="2"/>
  <c r="L2101" i="2"/>
  <c r="L2100" i="2"/>
  <c r="L2099" i="2"/>
  <c r="L2098" i="2"/>
  <c r="L2097" i="2"/>
  <c r="L2096" i="2"/>
  <c r="L2095" i="2"/>
  <c r="L2094" i="2"/>
  <c r="L2093" i="2"/>
  <c r="L2092" i="2"/>
  <c r="L2091" i="2"/>
  <c r="L2090" i="2"/>
  <c r="L2089" i="2"/>
  <c r="L2088" i="2"/>
  <c r="L2087" i="2"/>
  <c r="L2086" i="2"/>
  <c r="L2085" i="2"/>
  <c r="L2084" i="2"/>
  <c r="L2083" i="2"/>
  <c r="L2082" i="2"/>
  <c r="L2081" i="2"/>
  <c r="L2080" i="2"/>
  <c r="L2079" i="2"/>
  <c r="L2078" i="2"/>
  <c r="L2077" i="2"/>
  <c r="L2076" i="2"/>
  <c r="L2075" i="2"/>
  <c r="L2074" i="2"/>
  <c r="L2073" i="2"/>
  <c r="L2072" i="2"/>
  <c r="L2071" i="2"/>
  <c r="L2070" i="2"/>
  <c r="L2069" i="2"/>
  <c r="L2068" i="2"/>
  <c r="L2067" i="2"/>
  <c r="L2066" i="2"/>
  <c r="L2065" i="2"/>
  <c r="L2064" i="2"/>
  <c r="L2063" i="2"/>
  <c r="L2062" i="2"/>
  <c r="L2061" i="2"/>
  <c r="L2060" i="2"/>
  <c r="L2059" i="2"/>
  <c r="L2058" i="2"/>
  <c r="L2057" i="2"/>
  <c r="L2056" i="2"/>
  <c r="L2055" i="2"/>
  <c r="L2054" i="2"/>
  <c r="L2053" i="2"/>
  <c r="L2052" i="2"/>
  <c r="L2051" i="2"/>
  <c r="L2050" i="2"/>
  <c r="L2049" i="2"/>
  <c r="L2048" i="2"/>
  <c r="L2047" i="2"/>
  <c r="L2046" i="2"/>
  <c r="L2045" i="2"/>
  <c r="L2044" i="2"/>
  <c r="L2043" i="2"/>
  <c r="L2042" i="2"/>
  <c r="L2041" i="2"/>
  <c r="L2040" i="2"/>
  <c r="L2039" i="2"/>
  <c r="L2038" i="2"/>
  <c r="L2037" i="2"/>
  <c r="L2036" i="2"/>
  <c r="L2035" i="2"/>
  <c r="L2034" i="2"/>
  <c r="L2033" i="2"/>
  <c r="L2032" i="2"/>
  <c r="L2031" i="2"/>
  <c r="L2030" i="2"/>
  <c r="L2029" i="2"/>
  <c r="L2028" i="2"/>
  <c r="L2027" i="2"/>
  <c r="L2026" i="2"/>
  <c r="L2025" i="2"/>
  <c r="L2024" i="2"/>
  <c r="L2023" i="2"/>
  <c r="L2022" i="2"/>
  <c r="L2021" i="2"/>
  <c r="L2020" i="2"/>
  <c r="L2019" i="2"/>
  <c r="L2018" i="2"/>
  <c r="L2017" i="2"/>
  <c r="L2016" i="2"/>
  <c r="L2015" i="2"/>
  <c r="L2014" i="2"/>
  <c r="L2013" i="2"/>
  <c r="L2012" i="2"/>
  <c r="L2011" i="2"/>
  <c r="L2010" i="2"/>
  <c r="L2009" i="2"/>
  <c r="L2008" i="2"/>
  <c r="L2007" i="2"/>
  <c r="L2006" i="2"/>
  <c r="L2005" i="2"/>
  <c r="L2004" i="2"/>
  <c r="L2003" i="2"/>
  <c r="L2002" i="2"/>
  <c r="L2001" i="2"/>
  <c r="L2000" i="2"/>
  <c r="L1999" i="2"/>
  <c r="L1998" i="2"/>
  <c r="L1997" i="2"/>
  <c r="L1996" i="2"/>
  <c r="L1995" i="2"/>
  <c r="L1994" i="2"/>
  <c r="L1993" i="2"/>
  <c r="L1992" i="2"/>
  <c r="L1991" i="2"/>
  <c r="L1990" i="2"/>
  <c r="L1989" i="2"/>
  <c r="L1988" i="2"/>
  <c r="L1987" i="2"/>
  <c r="L1986" i="2"/>
  <c r="L1985" i="2"/>
  <c r="L1984" i="2"/>
  <c r="L1983" i="2"/>
  <c r="L1982" i="2"/>
  <c r="L1981" i="2"/>
  <c r="L1980" i="2"/>
  <c r="L1979" i="2"/>
  <c r="L1978" i="2"/>
  <c r="L1977" i="2"/>
  <c r="L1976" i="2"/>
  <c r="L1975" i="2"/>
  <c r="L1974" i="2"/>
  <c r="L1973" i="2"/>
  <c r="L1972" i="2"/>
  <c r="L1971" i="2"/>
  <c r="L1970" i="2"/>
  <c r="L1969" i="2"/>
  <c r="L1968" i="2"/>
  <c r="L1967" i="2"/>
  <c r="L1966" i="2"/>
  <c r="L1965" i="2"/>
  <c r="L1964" i="2"/>
  <c r="L1963" i="2"/>
  <c r="L1962" i="2"/>
  <c r="L1961" i="2"/>
  <c r="L1960" i="2"/>
  <c r="L1959" i="2"/>
  <c r="L1958" i="2"/>
  <c r="L1957" i="2"/>
  <c r="L1956" i="2"/>
  <c r="L1955" i="2"/>
  <c r="L1954" i="2"/>
  <c r="L1953" i="2"/>
  <c r="L1952" i="2"/>
  <c r="L1951" i="2"/>
  <c r="L1950" i="2"/>
  <c r="L1949" i="2"/>
  <c r="L1948" i="2"/>
  <c r="L1947" i="2"/>
  <c r="L1946" i="2"/>
  <c r="L1945" i="2"/>
  <c r="L1944" i="2"/>
  <c r="L1943" i="2"/>
  <c r="L1942" i="2"/>
  <c r="L1941" i="2"/>
  <c r="L1940" i="2"/>
  <c r="L1939" i="2"/>
  <c r="L1938" i="2"/>
  <c r="L1937" i="2"/>
  <c r="L1936" i="2"/>
  <c r="L1935" i="2"/>
  <c r="L1934" i="2"/>
  <c r="L1933" i="2"/>
  <c r="L1932" i="2"/>
  <c r="L1931" i="2"/>
  <c r="L1930" i="2"/>
  <c r="L1929" i="2"/>
  <c r="L1928" i="2"/>
  <c r="L1927" i="2"/>
  <c r="L1926" i="2"/>
  <c r="L1925" i="2"/>
  <c r="L1924" i="2"/>
  <c r="L1923" i="2"/>
  <c r="L1922" i="2"/>
  <c r="L1921" i="2"/>
  <c r="L1920" i="2"/>
  <c r="L1919" i="2"/>
  <c r="L1918" i="2"/>
  <c r="L1917" i="2"/>
  <c r="L1916" i="2"/>
  <c r="L1915" i="2"/>
  <c r="L1914" i="2"/>
  <c r="L1913" i="2"/>
  <c r="L1912" i="2"/>
  <c r="L1911" i="2"/>
  <c r="L1910" i="2"/>
  <c r="L1909" i="2"/>
  <c r="L1908" i="2"/>
  <c r="L1907" i="2"/>
  <c r="L1906" i="2"/>
  <c r="L1905" i="2"/>
  <c r="L1904" i="2"/>
  <c r="L1903" i="2"/>
  <c r="L1902" i="2"/>
  <c r="L1901" i="2"/>
  <c r="L1900" i="2"/>
  <c r="L1899" i="2"/>
  <c r="L1898" i="2"/>
  <c r="L1897" i="2"/>
  <c r="L1896" i="2"/>
  <c r="L1895" i="2"/>
  <c r="L1894" i="2"/>
  <c r="L1893" i="2"/>
  <c r="L1892" i="2"/>
  <c r="L1891" i="2"/>
  <c r="L1890" i="2"/>
  <c r="L1889" i="2"/>
  <c r="L1888" i="2"/>
  <c r="L1887" i="2"/>
  <c r="L1886" i="2"/>
  <c r="L1885" i="2"/>
  <c r="L1884" i="2"/>
  <c r="L1883" i="2"/>
  <c r="L1882" i="2"/>
  <c r="L1881" i="2"/>
  <c r="L1880" i="2"/>
  <c r="L1879" i="2"/>
  <c r="L1878" i="2"/>
  <c r="L1877" i="2"/>
  <c r="L1876" i="2"/>
  <c r="L1875" i="2"/>
  <c r="L1874" i="2"/>
  <c r="L1873" i="2"/>
  <c r="L1872" i="2"/>
  <c r="L1871" i="2"/>
  <c r="L1870" i="2"/>
  <c r="L1869" i="2"/>
  <c r="L1868" i="2"/>
  <c r="L1867" i="2"/>
  <c r="L1866" i="2"/>
  <c r="L1865" i="2"/>
  <c r="L1864" i="2"/>
  <c r="L1863" i="2"/>
  <c r="L1862" i="2"/>
  <c r="L1861" i="2"/>
  <c r="L1860" i="2"/>
  <c r="L1859" i="2"/>
  <c r="L1858" i="2"/>
  <c r="L1857" i="2"/>
  <c r="L1856" i="2"/>
  <c r="L1855" i="2"/>
  <c r="L1854" i="2"/>
  <c r="L1853" i="2"/>
  <c r="L1852" i="2"/>
  <c r="L1851" i="2"/>
  <c r="L1850" i="2"/>
  <c r="L1849" i="2"/>
  <c r="L1848" i="2"/>
  <c r="L1847" i="2"/>
  <c r="L1846" i="2"/>
  <c r="L1845" i="2"/>
  <c r="L1844" i="2"/>
  <c r="L1843" i="2"/>
  <c r="L1842" i="2"/>
  <c r="L1841" i="2"/>
  <c r="L1840" i="2"/>
  <c r="L1839" i="2"/>
  <c r="L1838" i="2"/>
  <c r="L1837" i="2"/>
  <c r="L1836" i="2"/>
  <c r="L1835" i="2"/>
  <c r="L1834" i="2"/>
  <c r="L1833" i="2"/>
  <c r="L1832" i="2"/>
  <c r="L1831" i="2"/>
  <c r="L1830" i="2"/>
  <c r="L1829" i="2"/>
  <c r="L1828" i="2"/>
  <c r="L1827" i="2"/>
  <c r="L1826" i="2"/>
  <c r="L1825" i="2"/>
  <c r="L1824" i="2"/>
  <c r="L1823" i="2"/>
  <c r="L1822" i="2"/>
  <c r="L1821" i="2"/>
  <c r="L1820" i="2"/>
  <c r="L1819" i="2"/>
  <c r="L1818" i="2"/>
  <c r="L1817" i="2"/>
  <c r="L1816" i="2"/>
  <c r="L1815" i="2"/>
  <c r="L1814" i="2"/>
  <c r="L1813" i="2"/>
  <c r="L1812" i="2"/>
  <c r="L1811" i="2"/>
  <c r="L1810" i="2"/>
  <c r="L1809" i="2"/>
  <c r="L1808" i="2"/>
  <c r="L1807" i="2"/>
  <c r="L1806" i="2"/>
  <c r="L1805" i="2"/>
  <c r="L1804" i="2"/>
  <c r="L1803" i="2"/>
  <c r="L1802" i="2"/>
  <c r="L1801" i="2"/>
  <c r="L1800" i="2"/>
  <c r="L1799" i="2"/>
  <c r="L1798" i="2"/>
  <c r="L1797" i="2"/>
  <c r="L1796" i="2"/>
  <c r="L1795" i="2"/>
  <c r="L1794" i="2"/>
  <c r="L1793" i="2"/>
  <c r="L1792" i="2"/>
  <c r="L1791" i="2"/>
  <c r="L1790" i="2"/>
  <c r="L1789" i="2"/>
  <c r="L1788" i="2"/>
  <c r="L1787" i="2"/>
  <c r="L1786" i="2"/>
  <c r="L1785" i="2"/>
  <c r="L1784" i="2"/>
  <c r="L1783" i="2"/>
  <c r="L1782" i="2"/>
  <c r="L1781" i="2"/>
  <c r="L1780" i="2"/>
  <c r="L1779" i="2"/>
  <c r="L1778" i="2"/>
  <c r="L1777" i="2"/>
  <c r="L1776" i="2"/>
  <c r="L1775" i="2"/>
  <c r="L1774" i="2"/>
  <c r="L1773" i="2"/>
  <c r="L1772" i="2"/>
  <c r="L1771" i="2"/>
  <c r="L1770" i="2"/>
  <c r="L1769" i="2"/>
  <c r="L1768" i="2"/>
  <c r="L1767" i="2"/>
  <c r="L1766" i="2"/>
  <c r="L1765" i="2"/>
  <c r="L1764" i="2"/>
  <c r="L1763" i="2"/>
  <c r="L1762" i="2"/>
  <c r="L1761" i="2"/>
  <c r="L1760" i="2"/>
  <c r="L1759" i="2"/>
  <c r="L1758" i="2"/>
  <c r="L1757" i="2"/>
  <c r="L1756" i="2"/>
  <c r="L1755" i="2"/>
  <c r="L1754" i="2"/>
  <c r="L1753" i="2"/>
  <c r="L1752" i="2"/>
  <c r="L1751" i="2"/>
  <c r="L1750" i="2"/>
  <c r="L1749" i="2"/>
  <c r="L1748" i="2"/>
  <c r="L1747" i="2"/>
  <c r="L1746" i="2"/>
  <c r="L1745" i="2"/>
  <c r="L1744" i="2"/>
  <c r="L1743" i="2"/>
  <c r="L1742" i="2"/>
  <c r="L1741" i="2"/>
  <c r="L1740" i="2"/>
  <c r="L1739" i="2"/>
  <c r="L1738" i="2"/>
  <c r="L1737" i="2"/>
  <c r="L1736" i="2"/>
  <c r="L1735" i="2"/>
  <c r="L1734" i="2"/>
  <c r="L1733" i="2"/>
  <c r="L1732" i="2"/>
  <c r="L1731" i="2"/>
  <c r="L1730" i="2"/>
  <c r="L1729" i="2"/>
  <c r="L1728" i="2"/>
  <c r="L1727" i="2"/>
  <c r="L1726" i="2"/>
  <c r="L1725" i="2"/>
  <c r="L1724" i="2"/>
  <c r="L1723" i="2"/>
  <c r="L1722" i="2"/>
  <c r="L1721" i="2"/>
  <c r="L1720" i="2"/>
  <c r="L1719" i="2"/>
  <c r="L1718" i="2"/>
  <c r="L1717" i="2"/>
  <c r="L1716" i="2"/>
  <c r="L1715" i="2"/>
  <c r="L1714" i="2"/>
  <c r="L1713" i="2"/>
  <c r="L1712" i="2"/>
  <c r="L1711" i="2"/>
  <c r="L1710" i="2"/>
  <c r="L1709" i="2"/>
  <c r="L1708" i="2"/>
  <c r="L1707" i="2"/>
  <c r="L1706" i="2"/>
  <c r="L1705" i="2"/>
  <c r="L1704" i="2"/>
  <c r="L1703" i="2"/>
  <c r="L1702" i="2"/>
  <c r="L1701" i="2"/>
  <c r="L1700" i="2"/>
  <c r="L1699" i="2"/>
  <c r="L1698" i="2"/>
  <c r="L1697" i="2"/>
  <c r="L1696" i="2"/>
  <c r="L1695" i="2"/>
  <c r="L1694" i="2"/>
  <c r="L1693" i="2"/>
  <c r="L1692" i="2"/>
  <c r="L1691" i="2"/>
  <c r="L1690" i="2"/>
  <c r="L1689" i="2"/>
  <c r="L1688" i="2"/>
  <c r="L1687" i="2"/>
  <c r="L1686" i="2"/>
  <c r="L1685" i="2"/>
  <c r="L1684" i="2"/>
  <c r="L1683" i="2"/>
  <c r="L1682" i="2"/>
  <c r="L1681" i="2"/>
  <c r="L1680" i="2"/>
  <c r="L1679" i="2"/>
  <c r="L1678" i="2"/>
  <c r="L1677" i="2"/>
  <c r="L1676" i="2"/>
  <c r="L1675" i="2"/>
  <c r="L1674" i="2"/>
  <c r="L1673" i="2"/>
  <c r="L1672" i="2"/>
  <c r="L1671" i="2"/>
  <c r="L1670" i="2"/>
  <c r="L1669" i="2"/>
  <c r="L1668" i="2"/>
  <c r="L1667" i="2"/>
  <c r="L1666" i="2"/>
  <c r="L1665" i="2"/>
  <c r="L1664" i="2"/>
  <c r="L1663" i="2"/>
  <c r="L1662" i="2"/>
  <c r="L1661" i="2"/>
  <c r="L1660" i="2"/>
  <c r="L1659" i="2"/>
  <c r="L1658" i="2"/>
  <c r="L1657" i="2"/>
  <c r="L1656" i="2"/>
  <c r="L1655" i="2"/>
  <c r="L1654" i="2"/>
  <c r="L1653" i="2"/>
  <c r="L1652" i="2"/>
  <c r="L1651" i="2"/>
  <c r="L1650" i="2"/>
  <c r="L1649" i="2"/>
  <c r="L1648" i="2"/>
  <c r="L1647" i="2"/>
  <c r="L1646" i="2"/>
  <c r="L1645" i="2"/>
  <c r="L1644" i="2"/>
  <c r="L1643" i="2"/>
  <c r="L1642" i="2"/>
  <c r="L1641" i="2"/>
  <c r="L1640" i="2"/>
  <c r="L1639" i="2"/>
  <c r="L1638" i="2"/>
  <c r="L1637" i="2"/>
  <c r="L1636" i="2"/>
  <c r="L1635" i="2"/>
  <c r="L1634" i="2"/>
  <c r="L1633" i="2"/>
  <c r="L1632" i="2"/>
  <c r="L1631" i="2"/>
  <c r="L1630" i="2"/>
  <c r="L1629" i="2"/>
  <c r="L1628" i="2"/>
  <c r="L1627" i="2"/>
  <c r="L1626" i="2"/>
  <c r="L1625" i="2"/>
  <c r="L1624" i="2"/>
  <c r="L1623" i="2"/>
  <c r="L1622" i="2"/>
  <c r="L1621" i="2"/>
  <c r="L1620" i="2"/>
  <c r="L1619" i="2"/>
  <c r="L1618" i="2"/>
  <c r="L1617" i="2"/>
  <c r="L1616" i="2"/>
  <c r="L1615" i="2"/>
  <c r="L1614" i="2"/>
  <c r="L1613" i="2"/>
  <c r="L1612" i="2"/>
  <c r="L1611" i="2"/>
  <c r="L1610" i="2"/>
  <c r="L1609" i="2"/>
  <c r="L1608" i="2"/>
  <c r="L1607" i="2"/>
  <c r="L1606" i="2"/>
  <c r="L1605" i="2"/>
  <c r="L1604" i="2"/>
  <c r="L1603" i="2"/>
  <c r="L1602" i="2"/>
  <c r="L1601" i="2"/>
  <c r="L1600" i="2"/>
  <c r="L1599" i="2"/>
  <c r="L1598" i="2"/>
  <c r="L1597" i="2"/>
  <c r="L1596" i="2"/>
  <c r="L1595" i="2"/>
  <c r="L1594" i="2"/>
  <c r="L1593" i="2"/>
  <c r="L1592" i="2"/>
  <c r="L1591" i="2"/>
  <c r="L1590" i="2"/>
  <c r="L1589" i="2"/>
  <c r="L1588" i="2"/>
  <c r="L1587" i="2"/>
  <c r="L1586" i="2"/>
  <c r="L1585" i="2"/>
  <c r="L1584" i="2"/>
  <c r="L1583" i="2"/>
  <c r="L1582" i="2"/>
  <c r="L1581" i="2"/>
  <c r="L1580" i="2"/>
  <c r="L1579" i="2"/>
  <c r="L1578" i="2"/>
  <c r="L1577" i="2"/>
  <c r="L1576" i="2"/>
  <c r="L1575" i="2"/>
  <c r="L1574" i="2"/>
  <c r="L1573" i="2"/>
  <c r="L1572" i="2"/>
  <c r="L1571" i="2"/>
  <c r="L1570" i="2"/>
  <c r="L1569" i="2"/>
  <c r="L1568" i="2"/>
  <c r="L1567" i="2"/>
  <c r="L1566" i="2"/>
  <c r="L1565" i="2"/>
  <c r="L1564" i="2"/>
  <c r="L1563" i="2"/>
  <c r="L1562" i="2"/>
  <c r="L1561" i="2"/>
  <c r="L1560" i="2"/>
  <c r="L1559" i="2"/>
  <c r="L1558" i="2"/>
  <c r="L1557" i="2"/>
  <c r="L1556" i="2"/>
  <c r="L1555" i="2"/>
  <c r="L1554" i="2"/>
  <c r="L1553" i="2"/>
  <c r="L1552" i="2"/>
  <c r="L1551" i="2"/>
  <c r="L1550" i="2"/>
  <c r="L1549" i="2"/>
  <c r="L1548" i="2"/>
  <c r="L1547" i="2"/>
  <c r="L1546" i="2"/>
  <c r="L1545" i="2"/>
  <c r="L1544" i="2"/>
  <c r="L1543" i="2"/>
  <c r="L1542" i="2"/>
  <c r="L1541" i="2"/>
  <c r="L1540" i="2"/>
  <c r="L1539" i="2"/>
  <c r="L1538" i="2"/>
  <c r="L1537" i="2"/>
  <c r="L1536" i="2"/>
  <c r="L1535" i="2"/>
  <c r="L1534" i="2"/>
  <c r="L1533" i="2"/>
  <c r="L1532" i="2"/>
  <c r="L1531" i="2"/>
  <c r="L1530" i="2"/>
  <c r="L1529" i="2"/>
  <c r="L1528" i="2"/>
  <c r="L1527" i="2"/>
  <c r="L1526" i="2"/>
  <c r="L1525" i="2"/>
  <c r="L1524" i="2"/>
  <c r="L1523" i="2"/>
  <c r="L1522" i="2"/>
  <c r="L1521" i="2"/>
  <c r="L1520" i="2"/>
  <c r="L1519" i="2"/>
  <c r="L1518" i="2"/>
  <c r="L1517" i="2"/>
  <c r="L1516" i="2"/>
  <c r="L1515" i="2"/>
  <c r="L1514" i="2"/>
  <c r="L1513" i="2"/>
  <c r="L1512" i="2"/>
  <c r="L1511" i="2"/>
  <c r="L1510" i="2"/>
  <c r="L1509" i="2"/>
  <c r="L1508" i="2"/>
  <c r="L1507" i="2"/>
  <c r="L1506" i="2"/>
  <c r="L1505" i="2"/>
  <c r="L1504" i="2"/>
  <c r="L1503" i="2"/>
  <c r="L1502" i="2"/>
  <c r="L1501" i="2"/>
  <c r="L1500" i="2"/>
  <c r="L1499" i="2"/>
  <c r="L1498" i="2"/>
  <c r="L1497" i="2"/>
  <c r="L1496" i="2"/>
  <c r="L1495" i="2"/>
  <c r="L1494" i="2"/>
  <c r="L1493" i="2"/>
  <c r="L1492" i="2"/>
  <c r="L1491" i="2"/>
  <c r="L1490" i="2"/>
  <c r="L1489" i="2"/>
  <c r="L1488" i="2"/>
  <c r="L1487" i="2"/>
  <c r="L1486" i="2"/>
  <c r="L1485" i="2"/>
  <c r="L1484" i="2"/>
  <c r="L1483" i="2"/>
  <c r="L1482" i="2"/>
  <c r="L1481" i="2"/>
  <c r="L1480" i="2"/>
  <c r="L1479" i="2"/>
  <c r="L1478" i="2"/>
  <c r="L1477" i="2"/>
  <c r="L1476" i="2"/>
  <c r="L1475" i="2"/>
  <c r="L1474" i="2"/>
  <c r="L1473" i="2"/>
  <c r="L1472" i="2"/>
  <c r="L1471" i="2"/>
  <c r="L1470" i="2"/>
  <c r="L1469" i="2"/>
  <c r="L1468" i="2"/>
  <c r="L1467" i="2"/>
  <c r="L1466" i="2"/>
  <c r="L1465" i="2"/>
  <c r="L1464" i="2"/>
  <c r="L1463" i="2"/>
  <c r="L1462" i="2"/>
  <c r="L1461" i="2"/>
  <c r="L1460" i="2"/>
  <c r="L1459" i="2"/>
  <c r="L1458" i="2"/>
  <c r="L1457" i="2"/>
  <c r="L1456" i="2"/>
  <c r="L1455" i="2"/>
  <c r="L1454" i="2"/>
  <c r="L1453" i="2"/>
  <c r="L1452" i="2"/>
  <c r="L1451" i="2"/>
  <c r="L1450" i="2"/>
  <c r="L1449" i="2"/>
  <c r="L1448" i="2"/>
  <c r="L1447" i="2"/>
  <c r="L1446" i="2"/>
  <c r="L1445" i="2"/>
  <c r="L1444" i="2"/>
  <c r="L1443" i="2"/>
  <c r="L1442" i="2"/>
  <c r="L1441" i="2"/>
  <c r="L1440" i="2"/>
  <c r="L1439" i="2"/>
  <c r="L1438" i="2"/>
  <c r="L1437" i="2"/>
  <c r="L1436" i="2"/>
  <c r="L1435" i="2"/>
  <c r="L1434" i="2"/>
  <c r="L1433" i="2"/>
  <c r="L1432" i="2"/>
  <c r="L1431" i="2"/>
  <c r="L1430" i="2"/>
  <c r="L1429" i="2"/>
  <c r="L1428" i="2"/>
  <c r="L1427" i="2"/>
  <c r="L1426" i="2"/>
  <c r="L1425" i="2"/>
  <c r="L1424" i="2"/>
  <c r="L1423" i="2"/>
  <c r="L1422" i="2"/>
  <c r="L1421" i="2"/>
  <c r="L1420" i="2"/>
  <c r="L1419" i="2"/>
  <c r="L1418" i="2"/>
  <c r="L1417" i="2"/>
  <c r="L1416" i="2"/>
  <c r="L1415" i="2"/>
  <c r="L1414" i="2"/>
  <c r="L1413" i="2"/>
  <c r="L1412" i="2"/>
  <c r="L1411" i="2"/>
  <c r="L1410" i="2"/>
  <c r="L1409" i="2"/>
  <c r="L1408" i="2"/>
  <c r="L1407" i="2"/>
  <c r="L1406" i="2"/>
  <c r="L1405" i="2"/>
  <c r="L1404" i="2"/>
  <c r="L1403" i="2"/>
  <c r="L1402" i="2"/>
  <c r="L1401" i="2"/>
  <c r="L1400" i="2"/>
  <c r="L1399" i="2"/>
  <c r="L1398" i="2"/>
  <c r="L1397" i="2"/>
  <c r="L1396" i="2"/>
  <c r="L1395" i="2"/>
  <c r="L1394" i="2"/>
  <c r="L1393" i="2"/>
  <c r="L1392" i="2"/>
  <c r="L1391" i="2"/>
  <c r="L1390" i="2"/>
  <c r="L1389" i="2"/>
  <c r="L1388" i="2"/>
  <c r="L1387" i="2"/>
  <c r="L1386" i="2"/>
  <c r="L1385" i="2"/>
  <c r="L1384" i="2"/>
  <c r="L1383" i="2"/>
  <c r="L1382" i="2"/>
  <c r="L1381" i="2"/>
  <c r="L13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92" i="2"/>
  <c r="L1291" i="2"/>
  <c r="L1290" i="2"/>
  <c r="L1289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9" i="2"/>
  <c r="L1258" i="2"/>
  <c r="L1257" i="2"/>
  <c r="L1256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7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7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M145" i="2" s="1"/>
  <c r="M146" i="2" l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M371" i="2" s="1"/>
  <c r="M372" i="2" s="1"/>
  <c r="M373" i="2" s="1"/>
  <c r="M374" i="2" s="1"/>
  <c r="M375" i="2" s="1"/>
  <c r="M376" i="2" s="1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M388" i="2" s="1"/>
  <c r="M389" i="2" s="1"/>
  <c r="M390" i="2" s="1"/>
  <c r="M391" i="2" s="1"/>
  <c r="M392" i="2" s="1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M403" i="2" s="1"/>
  <c r="M404" i="2" s="1"/>
  <c r="M405" i="2" s="1"/>
  <c r="M406" i="2" s="1"/>
  <c r="M407" i="2" s="1"/>
  <c r="M408" i="2" s="1"/>
  <c r="M409" i="2" s="1"/>
  <c r="M410" i="2" s="1"/>
  <c r="M411" i="2" s="1"/>
  <c r="M412" i="2" s="1"/>
  <c r="M413" i="2" s="1"/>
  <c r="M414" i="2" s="1"/>
  <c r="M415" i="2" s="1"/>
  <c r="M416" i="2" s="1"/>
  <c r="M417" i="2" s="1"/>
  <c r="M418" i="2" s="1"/>
  <c r="M419" i="2" s="1"/>
  <c r="M420" i="2" s="1"/>
  <c r="M421" i="2" s="1"/>
  <c r="M422" i="2" s="1"/>
  <c r="M423" i="2" s="1"/>
  <c r="M424" i="2" s="1"/>
  <c r="M425" i="2" s="1"/>
  <c r="M426" i="2" s="1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M460" i="2" s="1"/>
  <c r="M461" i="2" s="1"/>
  <c r="M462" i="2" s="1"/>
  <c r="M463" i="2" s="1"/>
  <c r="M464" i="2" s="1"/>
  <c r="M465" i="2" s="1"/>
  <c r="M466" i="2" s="1"/>
  <c r="M467" i="2" s="1"/>
  <c r="M468" i="2" s="1"/>
  <c r="M469" i="2" s="1"/>
  <c r="M470" i="2" s="1"/>
  <c r="M471" i="2" s="1"/>
  <c r="M472" i="2" s="1"/>
  <c r="M473" i="2" s="1"/>
  <c r="M474" i="2" s="1"/>
  <c r="M475" i="2" s="1"/>
  <c r="M476" i="2" s="1"/>
  <c r="M477" i="2" s="1"/>
  <c r="M478" i="2" s="1"/>
  <c r="M479" i="2" s="1"/>
  <c r="M480" i="2" s="1"/>
  <c r="M481" i="2" s="1"/>
  <c r="M482" i="2" s="1"/>
  <c r="M483" i="2" s="1"/>
  <c r="M484" i="2" s="1"/>
  <c r="M485" i="2" s="1"/>
  <c r="M486" i="2" s="1"/>
  <c r="M487" i="2" s="1"/>
  <c r="M488" i="2" s="1"/>
  <c r="M489" i="2" s="1"/>
  <c r="M490" i="2" s="1"/>
  <c r="M491" i="2" s="1"/>
  <c r="M492" i="2" s="1"/>
  <c r="M493" i="2" s="1"/>
  <c r="M494" i="2" s="1"/>
  <c r="M495" i="2" s="1"/>
  <c r="M496" i="2" s="1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513" i="2" s="1"/>
  <c r="M514" i="2" s="1"/>
  <c r="M515" i="2" s="1"/>
  <c r="M516" i="2" s="1"/>
  <c r="M517" i="2" s="1"/>
  <c r="M518" i="2" s="1"/>
  <c r="M519" i="2" s="1"/>
  <c r="M520" i="2" s="1"/>
  <c r="M521" i="2" s="1"/>
  <c r="M522" i="2" s="1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M534" i="2" s="1"/>
  <c r="M535" i="2" s="1"/>
  <c r="M536" i="2" s="1"/>
  <c r="M537" i="2" s="1"/>
  <c r="M538" i="2" s="1"/>
  <c r="M539" i="2" s="1"/>
  <c r="M540" i="2" s="1"/>
  <c r="M541" i="2" s="1"/>
  <c r="M542" i="2" s="1"/>
  <c r="M543" i="2" s="1"/>
  <c r="M544" i="2" s="1"/>
  <c r="M545" i="2" s="1"/>
  <c r="M546" i="2" s="1"/>
  <c r="M547" i="2" s="1"/>
  <c r="M548" i="2" s="1"/>
  <c r="M549" i="2" s="1"/>
  <c r="M550" i="2" s="1"/>
  <c r="M551" i="2" s="1"/>
  <c r="M552" i="2" s="1"/>
  <c r="M553" i="2" s="1"/>
  <c r="M554" i="2" s="1"/>
  <c r="M555" i="2" s="1"/>
  <c r="M556" i="2" s="1"/>
  <c r="M557" i="2" s="1"/>
  <c r="M558" i="2" s="1"/>
  <c r="M559" i="2" s="1"/>
  <c r="M560" i="2" s="1"/>
  <c r="M561" i="2" s="1"/>
  <c r="M562" i="2" s="1"/>
  <c r="M563" i="2" s="1"/>
  <c r="M564" i="2" s="1"/>
  <c r="M565" i="2" s="1"/>
  <c r="M566" i="2" s="1"/>
  <c r="M567" i="2" s="1"/>
  <c r="M568" i="2" s="1"/>
  <c r="M569" i="2" s="1"/>
  <c r="M570" i="2" s="1"/>
  <c r="M571" i="2" s="1"/>
  <c r="M572" i="2" s="1"/>
  <c r="M573" i="2" s="1"/>
  <c r="M574" i="2" s="1"/>
  <c r="M575" i="2" s="1"/>
  <c r="M576" i="2" s="1"/>
  <c r="M577" i="2" s="1"/>
  <c r="M578" i="2" s="1"/>
  <c r="M579" i="2" s="1"/>
  <c r="M580" i="2" s="1"/>
  <c r="M581" i="2" s="1"/>
  <c r="M582" i="2" s="1"/>
  <c r="M583" i="2" s="1"/>
  <c r="M584" i="2" s="1"/>
  <c r="M585" i="2" s="1"/>
  <c r="M586" i="2" s="1"/>
  <c r="M587" i="2" s="1"/>
  <c r="M588" i="2" s="1"/>
  <c r="M589" i="2" s="1"/>
  <c r="M590" i="2" s="1"/>
  <c r="M591" i="2" s="1"/>
  <c r="M592" i="2" s="1"/>
  <c r="M593" i="2" s="1"/>
  <c r="M594" i="2" s="1"/>
  <c r="M595" i="2" s="1"/>
  <c r="M596" i="2" s="1"/>
  <c r="M597" i="2" s="1"/>
  <c r="M598" i="2" s="1"/>
  <c r="M599" i="2" s="1"/>
  <c r="M600" i="2" s="1"/>
  <c r="M601" i="2" s="1"/>
  <c r="M602" i="2" s="1"/>
  <c r="M603" i="2" s="1"/>
  <c r="M604" i="2" s="1"/>
  <c r="M605" i="2" s="1"/>
  <c r="M606" i="2" s="1"/>
  <c r="M607" i="2" s="1"/>
  <c r="M608" i="2" s="1"/>
  <c r="M609" i="2" s="1"/>
  <c r="M610" i="2" s="1"/>
  <c r="M611" i="2" s="1"/>
  <c r="M612" i="2" s="1"/>
  <c r="M613" i="2" s="1"/>
  <c r="M614" i="2" s="1"/>
  <c r="M615" i="2" s="1"/>
  <c r="M616" i="2" s="1"/>
  <c r="M617" i="2" s="1"/>
  <c r="M618" i="2" s="1"/>
  <c r="M619" i="2" s="1"/>
  <c r="M620" i="2" s="1"/>
  <c r="M621" i="2" s="1"/>
  <c r="M622" i="2" s="1"/>
  <c r="M623" i="2" s="1"/>
  <c r="M624" i="2" s="1"/>
  <c r="M625" i="2" s="1"/>
  <c r="M626" i="2" s="1"/>
  <c r="M627" i="2" s="1"/>
  <c r="M628" i="2" s="1"/>
  <c r="M629" i="2" s="1"/>
  <c r="M630" i="2" s="1"/>
  <c r="M631" i="2" s="1"/>
  <c r="M632" i="2" s="1"/>
  <c r="M633" i="2" s="1"/>
  <c r="M634" i="2" s="1"/>
  <c r="M635" i="2" s="1"/>
  <c r="M636" i="2" s="1"/>
  <c r="M637" i="2" s="1"/>
  <c r="M638" i="2" s="1"/>
  <c r="M639" i="2" s="1"/>
  <c r="M640" i="2" s="1"/>
  <c r="M641" i="2" s="1"/>
  <c r="M642" i="2" s="1"/>
  <c r="M643" i="2" s="1"/>
  <c r="M644" i="2" s="1"/>
  <c r="M645" i="2" s="1"/>
  <c r="M646" i="2" s="1"/>
  <c r="M647" i="2" s="1"/>
  <c r="M648" i="2" s="1"/>
  <c r="M649" i="2" s="1"/>
  <c r="M650" i="2" s="1"/>
  <c r="M651" i="2" s="1"/>
  <c r="M652" i="2" s="1"/>
  <c r="M653" i="2" s="1"/>
  <c r="M654" i="2" s="1"/>
  <c r="M655" i="2" s="1"/>
  <c r="M656" i="2" s="1"/>
  <c r="M657" i="2" s="1"/>
  <c r="M658" i="2" s="1"/>
  <c r="M659" i="2" s="1"/>
  <c r="M660" i="2" s="1"/>
  <c r="M661" i="2" s="1"/>
  <c r="M662" i="2" s="1"/>
  <c r="M663" i="2" s="1"/>
  <c r="M664" i="2" s="1"/>
  <c r="M665" i="2" s="1"/>
  <c r="M666" i="2" s="1"/>
  <c r="M667" i="2" s="1"/>
  <c r="M668" i="2" s="1"/>
  <c r="M669" i="2" s="1"/>
  <c r="M670" i="2" s="1"/>
  <c r="M671" i="2" s="1"/>
  <c r="M672" i="2" s="1"/>
  <c r="M673" i="2" s="1"/>
  <c r="M674" i="2" s="1"/>
  <c r="M675" i="2" s="1"/>
  <c r="M676" i="2" s="1"/>
  <c r="M677" i="2" s="1"/>
  <c r="M678" i="2" s="1"/>
  <c r="M679" i="2" s="1"/>
  <c r="M680" i="2" s="1"/>
  <c r="M681" i="2" s="1"/>
  <c r="M682" i="2" s="1"/>
  <c r="M683" i="2" s="1"/>
  <c r="M684" i="2" s="1"/>
  <c r="M685" i="2" s="1"/>
  <c r="M686" i="2" s="1"/>
  <c r="M687" i="2" s="1"/>
  <c r="M688" i="2" s="1"/>
  <c r="M689" i="2" s="1"/>
  <c r="M690" i="2" s="1"/>
  <c r="M691" i="2" s="1"/>
  <c r="M692" i="2" s="1"/>
  <c r="M693" i="2" s="1"/>
  <c r="M694" i="2" s="1"/>
  <c r="M695" i="2" s="1"/>
  <c r="M696" i="2" s="1"/>
  <c r="M697" i="2" s="1"/>
  <c r="M698" i="2" s="1"/>
  <c r="M699" i="2" s="1"/>
  <c r="M700" i="2" s="1"/>
  <c r="M701" i="2" s="1"/>
  <c r="M702" i="2" s="1"/>
  <c r="M703" i="2" s="1"/>
  <c r="M704" i="2" s="1"/>
  <c r="M705" i="2" s="1"/>
  <c r="M706" i="2" s="1"/>
  <c r="M707" i="2" s="1"/>
  <c r="M708" i="2" s="1"/>
  <c r="M709" i="2" s="1"/>
  <c r="M710" i="2" s="1"/>
  <c r="M711" i="2" s="1"/>
  <c r="M712" i="2" s="1"/>
  <c r="M713" i="2" s="1"/>
  <c r="M714" i="2" s="1"/>
  <c r="M715" i="2" s="1"/>
  <c r="M716" i="2" s="1"/>
  <c r="M717" i="2" s="1"/>
  <c r="M718" i="2" s="1"/>
  <c r="M719" i="2" s="1"/>
  <c r="M720" i="2" s="1"/>
  <c r="M721" i="2" s="1"/>
  <c r="M722" i="2" s="1"/>
  <c r="M723" i="2" s="1"/>
  <c r="M724" i="2" s="1"/>
  <c r="M725" i="2" s="1"/>
  <c r="M726" i="2" s="1"/>
  <c r="M727" i="2" s="1"/>
  <c r="M728" i="2" s="1"/>
  <c r="M729" i="2" s="1"/>
  <c r="M730" i="2" s="1"/>
  <c r="M731" i="2" s="1"/>
  <c r="M732" i="2" s="1"/>
  <c r="M733" i="2" s="1"/>
  <c r="M734" i="2" s="1"/>
  <c r="M735" i="2" s="1"/>
  <c r="M736" i="2" s="1"/>
  <c r="M737" i="2" s="1"/>
  <c r="M738" i="2" s="1"/>
  <c r="M739" i="2" s="1"/>
  <c r="M740" i="2" s="1"/>
  <c r="M741" i="2" s="1"/>
  <c r="M742" i="2" s="1"/>
  <c r="M743" i="2" s="1"/>
  <c r="M744" i="2" s="1"/>
  <c r="M745" i="2" s="1"/>
  <c r="M746" i="2" s="1"/>
  <c r="M747" i="2" s="1"/>
  <c r="M748" i="2" s="1"/>
  <c r="M749" i="2" s="1"/>
  <c r="M750" i="2" s="1"/>
  <c r="M751" i="2" s="1"/>
  <c r="M752" i="2" s="1"/>
  <c r="M753" i="2" s="1"/>
  <c r="M754" i="2" s="1"/>
  <c r="M755" i="2" s="1"/>
  <c r="M756" i="2" s="1"/>
  <c r="M757" i="2" s="1"/>
  <c r="M758" i="2" s="1"/>
  <c r="M759" i="2" s="1"/>
  <c r="M760" i="2" s="1"/>
  <c r="M761" i="2" s="1"/>
  <c r="M762" i="2" s="1"/>
  <c r="M763" i="2" s="1"/>
  <c r="M764" i="2" s="1"/>
  <c r="M765" i="2" s="1"/>
  <c r="M766" i="2" s="1"/>
  <c r="M767" i="2" s="1"/>
  <c r="M768" i="2" s="1"/>
  <c r="M769" i="2" s="1"/>
  <c r="M770" i="2" s="1"/>
  <c r="M771" i="2" s="1"/>
  <c r="M772" i="2" s="1"/>
  <c r="M773" i="2" s="1"/>
  <c r="M774" i="2" s="1"/>
  <c r="M775" i="2" s="1"/>
  <c r="M776" i="2" s="1"/>
  <c r="M777" i="2" s="1"/>
  <c r="M778" i="2" s="1"/>
  <c r="M779" i="2" s="1"/>
  <c r="M780" i="2" s="1"/>
  <c r="M781" i="2" s="1"/>
  <c r="M782" i="2" s="1"/>
  <c r="M783" i="2" s="1"/>
  <c r="M784" i="2" s="1"/>
  <c r="M785" i="2" s="1"/>
  <c r="M786" i="2" s="1"/>
  <c r="M787" i="2" s="1"/>
  <c r="M788" i="2" s="1"/>
  <c r="M789" i="2" s="1"/>
  <c r="M790" i="2" s="1"/>
  <c r="M791" i="2" s="1"/>
  <c r="M792" i="2" s="1"/>
  <c r="M793" i="2" s="1"/>
  <c r="M794" i="2" s="1"/>
  <c r="M795" i="2" s="1"/>
  <c r="M796" i="2" s="1"/>
  <c r="M797" i="2" s="1"/>
  <c r="M798" i="2" s="1"/>
  <c r="M799" i="2" s="1"/>
  <c r="M800" i="2" s="1"/>
  <c r="M801" i="2" s="1"/>
  <c r="M802" i="2" s="1"/>
  <c r="M803" i="2" s="1"/>
  <c r="M804" i="2" s="1"/>
  <c r="M805" i="2" s="1"/>
  <c r="M806" i="2" s="1"/>
  <c r="M807" i="2" s="1"/>
  <c r="M808" i="2" s="1"/>
  <c r="M809" i="2" s="1"/>
  <c r="M810" i="2" s="1"/>
  <c r="M811" i="2" s="1"/>
  <c r="M812" i="2" s="1"/>
  <c r="M813" i="2" s="1"/>
  <c r="M814" i="2" s="1"/>
  <c r="M815" i="2" s="1"/>
  <c r="M816" i="2" s="1"/>
  <c r="M817" i="2" s="1"/>
  <c r="M818" i="2" s="1"/>
  <c r="M819" i="2" s="1"/>
  <c r="M820" i="2" s="1"/>
  <c r="M821" i="2" s="1"/>
  <c r="M822" i="2" s="1"/>
  <c r="M823" i="2" s="1"/>
  <c r="M824" i="2" s="1"/>
  <c r="M825" i="2" s="1"/>
  <c r="M826" i="2" s="1"/>
  <c r="M827" i="2" s="1"/>
  <c r="M828" i="2" s="1"/>
  <c r="M829" i="2" s="1"/>
  <c r="M830" i="2" s="1"/>
  <c r="M831" i="2" s="1"/>
  <c r="M832" i="2" s="1"/>
  <c r="M833" i="2" s="1"/>
  <c r="M834" i="2" s="1"/>
  <c r="M835" i="2" s="1"/>
  <c r="M836" i="2" s="1"/>
  <c r="M837" i="2" s="1"/>
  <c r="M838" i="2" s="1"/>
  <c r="M839" i="2" s="1"/>
  <c r="M840" i="2" s="1"/>
  <c r="M841" i="2" s="1"/>
  <c r="M842" i="2" s="1"/>
  <c r="M843" i="2" s="1"/>
  <c r="M844" i="2" s="1"/>
  <c r="M845" i="2" s="1"/>
  <c r="M846" i="2" s="1"/>
  <c r="M847" i="2" s="1"/>
  <c r="M848" i="2" s="1"/>
  <c r="M849" i="2" s="1"/>
  <c r="M850" i="2" s="1"/>
  <c r="M851" i="2" s="1"/>
  <c r="M852" i="2" s="1"/>
  <c r="M853" i="2" s="1"/>
  <c r="M854" i="2" s="1"/>
  <c r="M855" i="2" s="1"/>
  <c r="M856" i="2" s="1"/>
  <c r="M857" i="2" s="1"/>
  <c r="M858" i="2" s="1"/>
  <c r="M859" i="2" s="1"/>
  <c r="M860" i="2" s="1"/>
  <c r="M861" i="2" s="1"/>
  <c r="M862" i="2" s="1"/>
  <c r="M863" i="2" s="1"/>
  <c r="M864" i="2" s="1"/>
  <c r="M865" i="2" s="1"/>
  <c r="M866" i="2" s="1"/>
  <c r="M867" i="2" s="1"/>
  <c r="M868" i="2" s="1"/>
  <c r="M869" i="2" s="1"/>
  <c r="M870" i="2" s="1"/>
  <c r="M871" i="2" s="1"/>
  <c r="M872" i="2" s="1"/>
  <c r="M873" i="2" s="1"/>
  <c r="M874" i="2" s="1"/>
  <c r="M875" i="2" s="1"/>
  <c r="M876" i="2" s="1"/>
  <c r="M877" i="2" s="1"/>
  <c r="M878" i="2" s="1"/>
  <c r="M879" i="2" s="1"/>
  <c r="M880" i="2" s="1"/>
  <c r="M881" i="2" s="1"/>
  <c r="M882" i="2" s="1"/>
  <c r="M883" i="2" s="1"/>
  <c r="M884" i="2" s="1"/>
  <c r="M885" i="2" s="1"/>
  <c r="M886" i="2" s="1"/>
  <c r="M887" i="2" s="1"/>
  <c r="M888" i="2" s="1"/>
  <c r="M889" i="2" s="1"/>
  <c r="M890" i="2" s="1"/>
  <c r="M891" i="2" s="1"/>
  <c r="M892" i="2" s="1"/>
  <c r="M893" i="2" s="1"/>
  <c r="M894" i="2" s="1"/>
  <c r="M895" i="2" s="1"/>
  <c r="M896" i="2" s="1"/>
  <c r="M897" i="2" s="1"/>
  <c r="M898" i="2" s="1"/>
  <c r="M899" i="2" s="1"/>
  <c r="M900" i="2" s="1"/>
  <c r="M901" i="2" s="1"/>
  <c r="M902" i="2" s="1"/>
  <c r="M903" i="2" s="1"/>
  <c r="M904" i="2" s="1"/>
  <c r="M905" i="2" s="1"/>
  <c r="M906" i="2" s="1"/>
  <c r="M907" i="2" s="1"/>
  <c r="M908" i="2" s="1"/>
  <c r="M909" i="2" s="1"/>
  <c r="M910" i="2" s="1"/>
  <c r="M911" i="2" s="1"/>
  <c r="M912" i="2" s="1"/>
  <c r="M913" i="2" s="1"/>
  <c r="M914" i="2" s="1"/>
  <c r="M915" i="2" s="1"/>
  <c r="M916" i="2" s="1"/>
  <c r="M917" i="2" s="1"/>
  <c r="M918" i="2" s="1"/>
  <c r="M919" i="2" s="1"/>
  <c r="M920" i="2" s="1"/>
  <c r="M921" i="2" s="1"/>
  <c r="M922" i="2" s="1"/>
  <c r="M923" i="2" s="1"/>
  <c r="M924" i="2" s="1"/>
  <c r="M925" i="2" s="1"/>
  <c r="M926" i="2" s="1"/>
  <c r="M927" i="2" s="1"/>
  <c r="M928" i="2" s="1"/>
  <c r="M929" i="2" s="1"/>
  <c r="M930" i="2" s="1"/>
  <c r="M931" i="2" s="1"/>
  <c r="M932" i="2" s="1"/>
  <c r="M933" i="2" s="1"/>
  <c r="M934" i="2" s="1"/>
  <c r="M935" i="2" s="1"/>
  <c r="M936" i="2" s="1"/>
  <c r="M937" i="2" s="1"/>
  <c r="M938" i="2" s="1"/>
  <c r="M939" i="2" s="1"/>
  <c r="M940" i="2" s="1"/>
  <c r="M941" i="2" s="1"/>
  <c r="M942" i="2" s="1"/>
  <c r="M943" i="2" s="1"/>
  <c r="M944" i="2" s="1"/>
  <c r="M945" i="2" s="1"/>
  <c r="M946" i="2" s="1"/>
  <c r="M947" i="2" s="1"/>
  <c r="M948" i="2" s="1"/>
  <c r="M949" i="2" s="1"/>
  <c r="M950" i="2" s="1"/>
  <c r="M951" i="2" s="1"/>
  <c r="M952" i="2" s="1"/>
  <c r="M953" i="2" s="1"/>
  <c r="M954" i="2" s="1"/>
  <c r="M955" i="2" s="1"/>
  <c r="M956" i="2" s="1"/>
  <c r="M957" i="2" s="1"/>
  <c r="M958" i="2" s="1"/>
  <c r="M959" i="2" s="1"/>
  <c r="M960" i="2" s="1"/>
  <c r="M961" i="2" s="1"/>
  <c r="M962" i="2" s="1"/>
  <c r="M963" i="2" s="1"/>
  <c r="M964" i="2" s="1"/>
  <c r="M965" i="2" s="1"/>
  <c r="M966" i="2" s="1"/>
  <c r="M967" i="2" s="1"/>
  <c r="M968" i="2" s="1"/>
  <c r="M969" i="2" s="1"/>
  <c r="M970" i="2" s="1"/>
  <c r="M971" i="2" s="1"/>
  <c r="M972" i="2" s="1"/>
  <c r="M973" i="2" s="1"/>
  <c r="M974" i="2" s="1"/>
  <c r="M975" i="2" s="1"/>
  <c r="M976" i="2" s="1"/>
  <c r="M977" i="2" s="1"/>
  <c r="M978" i="2" s="1"/>
  <c r="M979" i="2" s="1"/>
  <c r="M980" i="2" s="1"/>
  <c r="M981" i="2" s="1"/>
  <c r="M982" i="2" s="1"/>
  <c r="M983" i="2" s="1"/>
  <c r="M984" i="2" s="1"/>
  <c r="M985" i="2" s="1"/>
  <c r="M986" i="2" s="1"/>
  <c r="M987" i="2" s="1"/>
  <c r="M988" i="2" s="1"/>
  <c r="M989" i="2" s="1"/>
  <c r="M990" i="2" s="1"/>
  <c r="M991" i="2" s="1"/>
  <c r="M992" i="2" s="1"/>
  <c r="M993" i="2" s="1"/>
  <c r="M994" i="2" s="1"/>
  <c r="M995" i="2" s="1"/>
  <c r="M996" i="2" s="1"/>
  <c r="M997" i="2" s="1"/>
  <c r="M998" i="2" s="1"/>
  <c r="M999" i="2" s="1"/>
  <c r="M1000" i="2" s="1"/>
  <c r="M1001" i="2" s="1"/>
  <c r="M1002" i="2" s="1"/>
  <c r="M1003" i="2" s="1"/>
  <c r="M1004" i="2" s="1"/>
  <c r="M1005" i="2" s="1"/>
  <c r="M1006" i="2" s="1"/>
  <c r="M1007" i="2" s="1"/>
  <c r="M1008" i="2" s="1"/>
  <c r="M1009" i="2" s="1"/>
  <c r="M1010" i="2" s="1"/>
  <c r="M1011" i="2" s="1"/>
  <c r="M1012" i="2" s="1"/>
  <c r="M1013" i="2" s="1"/>
  <c r="M1014" i="2" s="1"/>
  <c r="M1015" i="2" s="1"/>
  <c r="M1016" i="2" s="1"/>
  <c r="M1017" i="2" s="1"/>
  <c r="M1018" i="2" s="1"/>
  <c r="M1019" i="2" s="1"/>
  <c r="M1020" i="2" s="1"/>
  <c r="M1021" i="2" s="1"/>
  <c r="M1022" i="2" s="1"/>
  <c r="M1023" i="2" s="1"/>
  <c r="M1024" i="2" s="1"/>
  <c r="M1025" i="2" s="1"/>
  <c r="M1026" i="2" s="1"/>
  <c r="M1027" i="2" s="1"/>
  <c r="M1028" i="2" s="1"/>
  <c r="M1029" i="2" s="1"/>
  <c r="M1030" i="2" s="1"/>
  <c r="M1031" i="2" s="1"/>
  <c r="M1032" i="2" s="1"/>
  <c r="M1033" i="2" s="1"/>
  <c r="M1034" i="2" s="1"/>
  <c r="M1035" i="2" s="1"/>
  <c r="M1036" i="2" s="1"/>
  <c r="M1037" i="2" s="1"/>
  <c r="M1038" i="2" s="1"/>
  <c r="M1039" i="2" s="1"/>
  <c r="M1040" i="2" s="1"/>
  <c r="M1041" i="2" s="1"/>
  <c r="M1042" i="2" s="1"/>
  <c r="M1043" i="2" s="1"/>
  <c r="M1044" i="2" s="1"/>
  <c r="M1045" i="2" s="1"/>
  <c r="M1046" i="2" s="1"/>
  <c r="M1047" i="2" s="1"/>
  <c r="M1048" i="2" s="1"/>
  <c r="M1049" i="2" s="1"/>
  <c r="M1050" i="2" s="1"/>
  <c r="M1051" i="2" s="1"/>
  <c r="M1052" i="2" s="1"/>
  <c r="M1053" i="2" s="1"/>
  <c r="M1054" i="2" s="1"/>
  <c r="M1055" i="2" s="1"/>
  <c r="M1056" i="2" s="1"/>
  <c r="M1057" i="2" s="1"/>
  <c r="M1058" i="2" s="1"/>
  <c r="M1059" i="2" s="1"/>
  <c r="M1060" i="2" s="1"/>
  <c r="M1061" i="2" s="1"/>
  <c r="M1062" i="2" s="1"/>
  <c r="M1063" i="2" s="1"/>
  <c r="M1064" i="2" s="1"/>
  <c r="M1065" i="2" s="1"/>
  <c r="M1066" i="2" s="1"/>
  <c r="M1067" i="2" s="1"/>
  <c r="M1068" i="2" s="1"/>
  <c r="M1069" i="2" s="1"/>
  <c r="M1070" i="2" s="1"/>
  <c r="M1071" i="2" s="1"/>
  <c r="M1072" i="2" s="1"/>
  <c r="M1073" i="2" s="1"/>
  <c r="M1074" i="2" s="1"/>
  <c r="M1075" i="2" s="1"/>
  <c r="M1076" i="2" s="1"/>
  <c r="M1077" i="2" s="1"/>
  <c r="M1078" i="2" s="1"/>
  <c r="M1079" i="2" s="1"/>
  <c r="M1080" i="2" s="1"/>
  <c r="M1081" i="2" s="1"/>
  <c r="M1082" i="2" s="1"/>
  <c r="M1083" i="2" s="1"/>
  <c r="M1084" i="2" s="1"/>
  <c r="M1085" i="2" s="1"/>
  <c r="M1086" i="2" s="1"/>
  <c r="M1087" i="2" s="1"/>
  <c r="M1088" i="2" s="1"/>
  <c r="M1089" i="2" s="1"/>
  <c r="M1090" i="2" s="1"/>
  <c r="M1091" i="2" s="1"/>
  <c r="M1092" i="2" s="1"/>
  <c r="M1093" i="2" s="1"/>
  <c r="M1094" i="2" s="1"/>
  <c r="M1095" i="2" s="1"/>
  <c r="M1096" i="2" s="1"/>
  <c r="M1097" i="2" s="1"/>
  <c r="M1098" i="2" s="1"/>
  <c r="M1099" i="2" s="1"/>
  <c r="M1100" i="2" s="1"/>
  <c r="M1101" i="2" s="1"/>
  <c r="M1102" i="2" s="1"/>
  <c r="M1103" i="2" s="1"/>
  <c r="M1104" i="2" s="1"/>
  <c r="M1105" i="2" s="1"/>
  <c r="M1106" i="2" s="1"/>
  <c r="M1107" i="2" s="1"/>
  <c r="M1108" i="2" s="1"/>
  <c r="M1109" i="2" s="1"/>
  <c r="M1110" i="2" s="1"/>
  <c r="M1111" i="2" s="1"/>
  <c r="M1112" i="2" s="1"/>
  <c r="M1113" i="2" s="1"/>
  <c r="M1114" i="2" s="1"/>
  <c r="M1115" i="2" s="1"/>
  <c r="M1116" i="2" s="1"/>
  <c r="M1117" i="2" s="1"/>
  <c r="M1118" i="2" s="1"/>
  <c r="M1119" i="2" s="1"/>
  <c r="M1120" i="2" s="1"/>
  <c r="M1121" i="2" s="1"/>
  <c r="M1122" i="2" s="1"/>
  <c r="M1123" i="2" s="1"/>
  <c r="M1124" i="2" s="1"/>
  <c r="M1125" i="2" s="1"/>
  <c r="M1126" i="2" s="1"/>
  <c r="M1127" i="2" s="1"/>
  <c r="M1128" i="2" s="1"/>
  <c r="M1129" i="2" s="1"/>
  <c r="M1130" i="2" s="1"/>
  <c r="M1131" i="2" s="1"/>
  <c r="M1132" i="2" s="1"/>
  <c r="M1133" i="2" s="1"/>
  <c r="M1134" i="2" s="1"/>
  <c r="M1135" i="2" s="1"/>
  <c r="M1136" i="2" s="1"/>
  <c r="M1137" i="2" s="1"/>
  <c r="M1138" i="2" s="1"/>
  <c r="M1139" i="2" s="1"/>
  <c r="M1140" i="2" s="1"/>
  <c r="M1141" i="2" s="1"/>
  <c r="M1142" i="2" s="1"/>
  <c r="M1143" i="2" s="1"/>
  <c r="M1144" i="2" s="1"/>
  <c r="M1145" i="2" s="1"/>
  <c r="M1146" i="2" s="1"/>
  <c r="M1147" i="2" s="1"/>
  <c r="M1148" i="2" s="1"/>
  <c r="M1149" i="2" s="1"/>
  <c r="M1150" i="2" s="1"/>
  <c r="M1151" i="2" s="1"/>
  <c r="M1152" i="2" s="1"/>
  <c r="M1153" i="2" s="1"/>
  <c r="M1154" i="2" s="1"/>
  <c r="M1155" i="2" s="1"/>
  <c r="M1156" i="2" s="1"/>
  <c r="M1157" i="2" s="1"/>
  <c r="M1158" i="2" s="1"/>
  <c r="M1159" i="2" s="1"/>
  <c r="M1160" i="2" s="1"/>
  <c r="M1161" i="2" s="1"/>
  <c r="M1162" i="2" s="1"/>
  <c r="M1163" i="2" s="1"/>
  <c r="M1164" i="2" s="1"/>
  <c r="M1165" i="2" s="1"/>
  <c r="M1166" i="2" s="1"/>
  <c r="M1167" i="2" s="1"/>
  <c r="M1168" i="2" s="1"/>
  <c r="M1169" i="2" s="1"/>
  <c r="M1170" i="2" s="1"/>
  <c r="M1171" i="2" s="1"/>
  <c r="M1172" i="2" s="1"/>
  <c r="M1173" i="2" s="1"/>
  <c r="M1174" i="2" s="1"/>
  <c r="M1175" i="2" s="1"/>
  <c r="M1176" i="2" s="1"/>
  <c r="M1177" i="2" s="1"/>
  <c r="M1178" i="2" s="1"/>
  <c r="M1179" i="2" s="1"/>
  <c r="M1180" i="2" s="1"/>
  <c r="M1181" i="2" s="1"/>
  <c r="M1182" i="2" s="1"/>
  <c r="M1183" i="2" s="1"/>
  <c r="M1184" i="2" s="1"/>
  <c r="M1185" i="2" s="1"/>
  <c r="M1186" i="2" s="1"/>
  <c r="M1187" i="2" s="1"/>
  <c r="M1188" i="2" s="1"/>
  <c r="M1189" i="2" s="1"/>
  <c r="M1190" i="2" s="1"/>
  <c r="M1191" i="2" s="1"/>
  <c r="M1192" i="2" s="1"/>
  <c r="M1193" i="2" s="1"/>
  <c r="M1194" i="2" s="1"/>
  <c r="M1195" i="2" s="1"/>
  <c r="M1196" i="2" s="1"/>
  <c r="M1197" i="2" s="1"/>
  <c r="M1198" i="2" s="1"/>
  <c r="M1199" i="2" s="1"/>
  <c r="M1200" i="2" s="1"/>
  <c r="M1201" i="2" s="1"/>
  <c r="M1202" i="2" s="1"/>
  <c r="M1203" i="2" s="1"/>
  <c r="M1204" i="2" s="1"/>
  <c r="M1205" i="2" s="1"/>
  <c r="M1206" i="2" s="1"/>
  <c r="M1207" i="2" s="1"/>
  <c r="M1208" i="2" s="1"/>
  <c r="M1209" i="2" s="1"/>
  <c r="M1210" i="2" s="1"/>
  <c r="M1211" i="2" s="1"/>
  <c r="M1212" i="2" s="1"/>
  <c r="M1213" i="2" s="1"/>
  <c r="M1214" i="2" s="1"/>
  <c r="M1215" i="2" s="1"/>
  <c r="M1216" i="2" s="1"/>
  <c r="M1217" i="2" s="1"/>
  <c r="M1218" i="2" s="1"/>
  <c r="M1219" i="2" s="1"/>
  <c r="M1220" i="2" s="1"/>
  <c r="M1221" i="2" s="1"/>
  <c r="M1222" i="2" s="1"/>
  <c r="M1223" i="2" s="1"/>
  <c r="M1224" i="2" s="1"/>
  <c r="M1225" i="2" s="1"/>
  <c r="M1226" i="2" s="1"/>
  <c r="M1227" i="2" s="1"/>
  <c r="M1228" i="2" s="1"/>
  <c r="M1229" i="2" s="1"/>
  <c r="M1230" i="2" s="1"/>
  <c r="M1231" i="2" s="1"/>
  <c r="M1232" i="2" s="1"/>
  <c r="M1233" i="2" s="1"/>
  <c r="M1234" i="2" s="1"/>
  <c r="M1235" i="2" s="1"/>
  <c r="M1236" i="2" s="1"/>
  <c r="M1237" i="2" s="1"/>
  <c r="M1238" i="2" s="1"/>
  <c r="M1239" i="2" s="1"/>
  <c r="M1240" i="2" s="1"/>
  <c r="M1241" i="2" s="1"/>
  <c r="M1242" i="2" s="1"/>
  <c r="M1243" i="2" s="1"/>
  <c r="M1244" i="2" s="1"/>
  <c r="M1245" i="2" s="1"/>
  <c r="M1246" i="2" s="1"/>
  <c r="M1247" i="2" s="1"/>
  <c r="M1248" i="2" s="1"/>
  <c r="M1249" i="2" s="1"/>
  <c r="M1250" i="2" s="1"/>
  <c r="M1251" i="2" s="1"/>
  <c r="M1252" i="2" s="1"/>
  <c r="M1253" i="2" s="1"/>
  <c r="M1254" i="2" s="1"/>
  <c r="M1255" i="2" s="1"/>
  <c r="M1256" i="2" s="1"/>
  <c r="M1257" i="2" s="1"/>
  <c r="M1258" i="2" s="1"/>
  <c r="M1259" i="2" s="1"/>
  <c r="M1260" i="2" s="1"/>
  <c r="M1261" i="2" s="1"/>
  <c r="M1262" i="2" s="1"/>
  <c r="M1263" i="2" s="1"/>
  <c r="M1264" i="2" s="1"/>
  <c r="M1265" i="2" s="1"/>
  <c r="M1266" i="2" s="1"/>
  <c r="M1267" i="2" s="1"/>
  <c r="M1268" i="2" s="1"/>
  <c r="M1269" i="2" s="1"/>
  <c r="M1270" i="2" s="1"/>
  <c r="M1271" i="2" s="1"/>
  <c r="M1272" i="2" s="1"/>
  <c r="M1273" i="2" s="1"/>
  <c r="M1274" i="2" s="1"/>
  <c r="M1275" i="2" s="1"/>
  <c r="M1276" i="2" s="1"/>
  <c r="M1277" i="2" s="1"/>
  <c r="M1278" i="2" s="1"/>
  <c r="M1279" i="2" s="1"/>
  <c r="M1280" i="2" s="1"/>
  <c r="M1281" i="2" s="1"/>
  <c r="M1282" i="2" s="1"/>
  <c r="M1283" i="2" s="1"/>
  <c r="M1284" i="2" s="1"/>
  <c r="M1285" i="2" s="1"/>
  <c r="M1286" i="2" s="1"/>
  <c r="M1287" i="2" s="1"/>
  <c r="M1288" i="2" s="1"/>
  <c r="M1289" i="2" s="1"/>
  <c r="M1290" i="2" s="1"/>
  <c r="M1291" i="2" s="1"/>
  <c r="M1292" i="2" s="1"/>
  <c r="M1293" i="2" s="1"/>
  <c r="M1294" i="2" s="1"/>
  <c r="M1295" i="2" s="1"/>
  <c r="M1296" i="2" s="1"/>
  <c r="M1297" i="2" s="1"/>
  <c r="M1298" i="2" s="1"/>
  <c r="M1299" i="2" s="1"/>
  <c r="M1300" i="2" s="1"/>
  <c r="M1301" i="2" s="1"/>
  <c r="M1302" i="2" s="1"/>
  <c r="M1303" i="2" s="1"/>
  <c r="M1304" i="2" s="1"/>
  <c r="M1305" i="2" s="1"/>
  <c r="M1306" i="2" s="1"/>
  <c r="M1307" i="2" s="1"/>
  <c r="M1308" i="2" s="1"/>
  <c r="M1309" i="2" s="1"/>
  <c r="M1310" i="2" s="1"/>
  <c r="M1311" i="2" s="1"/>
  <c r="M1312" i="2" s="1"/>
  <c r="M1313" i="2" s="1"/>
  <c r="M1314" i="2" s="1"/>
  <c r="M1315" i="2" s="1"/>
  <c r="M1316" i="2" s="1"/>
  <c r="M1317" i="2" s="1"/>
  <c r="M1318" i="2" s="1"/>
  <c r="M1319" i="2" s="1"/>
  <c r="M1320" i="2" s="1"/>
  <c r="M1321" i="2" s="1"/>
  <c r="M1322" i="2" s="1"/>
  <c r="M1323" i="2" s="1"/>
  <c r="M1324" i="2" s="1"/>
  <c r="M1325" i="2" s="1"/>
  <c r="M1326" i="2" s="1"/>
  <c r="M1327" i="2" s="1"/>
  <c r="M1328" i="2" s="1"/>
  <c r="M1329" i="2" s="1"/>
  <c r="M1330" i="2" s="1"/>
  <c r="M1331" i="2" s="1"/>
  <c r="M1332" i="2" s="1"/>
  <c r="M1333" i="2" s="1"/>
  <c r="M1334" i="2" s="1"/>
  <c r="M1335" i="2" s="1"/>
  <c r="M1336" i="2" s="1"/>
  <c r="M1337" i="2" s="1"/>
  <c r="M1338" i="2" s="1"/>
  <c r="M1339" i="2" s="1"/>
  <c r="M1340" i="2" s="1"/>
  <c r="M1341" i="2" s="1"/>
  <c r="M1342" i="2" s="1"/>
  <c r="M1343" i="2" s="1"/>
  <c r="M1344" i="2" s="1"/>
  <c r="M1345" i="2" s="1"/>
  <c r="M1346" i="2" s="1"/>
  <c r="M1347" i="2" s="1"/>
  <c r="M1348" i="2" s="1"/>
  <c r="M1349" i="2" s="1"/>
  <c r="M1350" i="2" s="1"/>
  <c r="M1351" i="2" s="1"/>
  <c r="M1352" i="2" s="1"/>
  <c r="M1353" i="2" s="1"/>
  <c r="M1354" i="2" s="1"/>
  <c r="M1355" i="2" s="1"/>
  <c r="M1356" i="2" s="1"/>
  <c r="M1357" i="2" s="1"/>
  <c r="M1358" i="2" s="1"/>
  <c r="M1359" i="2" s="1"/>
  <c r="M1360" i="2" s="1"/>
  <c r="M1361" i="2" s="1"/>
  <c r="M1362" i="2" s="1"/>
  <c r="M1363" i="2" s="1"/>
  <c r="M1364" i="2" s="1"/>
  <c r="M1365" i="2" s="1"/>
  <c r="M1366" i="2" s="1"/>
  <c r="M1367" i="2" s="1"/>
  <c r="M1368" i="2" s="1"/>
  <c r="M1369" i="2" s="1"/>
  <c r="M1370" i="2" s="1"/>
  <c r="M1371" i="2" s="1"/>
  <c r="M1372" i="2" s="1"/>
  <c r="M1373" i="2" s="1"/>
  <c r="M1374" i="2" s="1"/>
  <c r="M1375" i="2" s="1"/>
  <c r="M1376" i="2" s="1"/>
  <c r="M1377" i="2" s="1"/>
  <c r="M1378" i="2" s="1"/>
  <c r="M1379" i="2" s="1"/>
  <c r="M1380" i="2" s="1"/>
  <c r="M1381" i="2" s="1"/>
  <c r="M1382" i="2" s="1"/>
  <c r="M1383" i="2" s="1"/>
  <c r="M1384" i="2" s="1"/>
  <c r="M1385" i="2" s="1"/>
  <c r="M1386" i="2" s="1"/>
  <c r="M1387" i="2" s="1"/>
  <c r="M1388" i="2" s="1"/>
  <c r="M1389" i="2" s="1"/>
  <c r="M1390" i="2" s="1"/>
  <c r="M1391" i="2" s="1"/>
  <c r="M1392" i="2" s="1"/>
  <c r="M1393" i="2" s="1"/>
  <c r="M1394" i="2" s="1"/>
  <c r="M1395" i="2" s="1"/>
  <c r="M1396" i="2" s="1"/>
  <c r="M1397" i="2" s="1"/>
  <c r="M1398" i="2" s="1"/>
  <c r="M1399" i="2" s="1"/>
  <c r="M1400" i="2" s="1"/>
  <c r="M1401" i="2" s="1"/>
  <c r="M1402" i="2" s="1"/>
  <c r="M1403" i="2" s="1"/>
  <c r="M1404" i="2" s="1"/>
  <c r="M1405" i="2" s="1"/>
  <c r="M1406" i="2" s="1"/>
  <c r="M1407" i="2" s="1"/>
  <c r="M1408" i="2" s="1"/>
  <c r="M1409" i="2" s="1"/>
  <c r="M1410" i="2" s="1"/>
  <c r="M1411" i="2" s="1"/>
  <c r="M1412" i="2" s="1"/>
  <c r="M1413" i="2" s="1"/>
  <c r="M1414" i="2" s="1"/>
  <c r="M1415" i="2" s="1"/>
  <c r="M1416" i="2" s="1"/>
  <c r="M1417" i="2" s="1"/>
  <c r="M1418" i="2" s="1"/>
  <c r="M1419" i="2" s="1"/>
  <c r="M1420" i="2" s="1"/>
  <c r="M1421" i="2" s="1"/>
  <c r="M1422" i="2" s="1"/>
  <c r="M1423" i="2" s="1"/>
  <c r="M1424" i="2" s="1"/>
  <c r="M1425" i="2" s="1"/>
  <c r="M1426" i="2" s="1"/>
  <c r="M1427" i="2" s="1"/>
  <c r="M1428" i="2" s="1"/>
  <c r="M1429" i="2" s="1"/>
  <c r="M1430" i="2" s="1"/>
  <c r="M1431" i="2" s="1"/>
  <c r="M1432" i="2" s="1"/>
  <c r="M1433" i="2" s="1"/>
  <c r="M1434" i="2" s="1"/>
  <c r="M1435" i="2" s="1"/>
  <c r="M1436" i="2" s="1"/>
  <c r="M1437" i="2" s="1"/>
  <c r="M1438" i="2" s="1"/>
  <c r="M1439" i="2" s="1"/>
  <c r="M1440" i="2" s="1"/>
  <c r="M1441" i="2" s="1"/>
  <c r="M1442" i="2" s="1"/>
  <c r="M1443" i="2" s="1"/>
  <c r="M1444" i="2" s="1"/>
  <c r="M1445" i="2" s="1"/>
  <c r="M1446" i="2" s="1"/>
  <c r="M1447" i="2" s="1"/>
  <c r="M1448" i="2" s="1"/>
  <c r="M1449" i="2" s="1"/>
  <c r="M1450" i="2" s="1"/>
  <c r="M1451" i="2" s="1"/>
  <c r="M1452" i="2" s="1"/>
  <c r="M1453" i="2" s="1"/>
  <c r="M1454" i="2" s="1"/>
  <c r="M1455" i="2" s="1"/>
  <c r="M1456" i="2" s="1"/>
  <c r="M1457" i="2" s="1"/>
  <c r="M1458" i="2" s="1"/>
  <c r="M1459" i="2" s="1"/>
  <c r="M1460" i="2" s="1"/>
  <c r="M1461" i="2" s="1"/>
  <c r="M1462" i="2" s="1"/>
  <c r="M1463" i="2" s="1"/>
  <c r="M1464" i="2" s="1"/>
  <c r="M1465" i="2" s="1"/>
  <c r="M1466" i="2" s="1"/>
  <c r="M1467" i="2" s="1"/>
  <c r="M1468" i="2" s="1"/>
  <c r="M1469" i="2" s="1"/>
  <c r="M1470" i="2" s="1"/>
  <c r="M1471" i="2" s="1"/>
  <c r="M1472" i="2" s="1"/>
  <c r="M1473" i="2" s="1"/>
  <c r="M1474" i="2" s="1"/>
  <c r="M1475" i="2" s="1"/>
  <c r="M1476" i="2" s="1"/>
  <c r="M1477" i="2" s="1"/>
  <c r="M1478" i="2" s="1"/>
  <c r="M1479" i="2" s="1"/>
  <c r="M1480" i="2" s="1"/>
  <c r="M1481" i="2" s="1"/>
  <c r="M1482" i="2" s="1"/>
  <c r="M1483" i="2" s="1"/>
  <c r="M1484" i="2" s="1"/>
  <c r="M1485" i="2" s="1"/>
  <c r="M1486" i="2" s="1"/>
  <c r="M1487" i="2" s="1"/>
  <c r="M1488" i="2" s="1"/>
  <c r="M1489" i="2" s="1"/>
  <c r="M1490" i="2" s="1"/>
  <c r="M1491" i="2" s="1"/>
  <c r="M1492" i="2" s="1"/>
  <c r="M1493" i="2" s="1"/>
  <c r="M1494" i="2" s="1"/>
  <c r="M1495" i="2" s="1"/>
  <c r="M1496" i="2" s="1"/>
  <c r="M1497" i="2" s="1"/>
  <c r="M1498" i="2" s="1"/>
  <c r="M1499" i="2" s="1"/>
  <c r="M1500" i="2" s="1"/>
  <c r="M1501" i="2" s="1"/>
  <c r="M1502" i="2" s="1"/>
  <c r="M1503" i="2" s="1"/>
  <c r="M1504" i="2" s="1"/>
  <c r="M1505" i="2" s="1"/>
  <c r="M1506" i="2" s="1"/>
  <c r="M1507" i="2" s="1"/>
  <c r="M1508" i="2" s="1"/>
  <c r="M1509" i="2" s="1"/>
  <c r="M1510" i="2" s="1"/>
  <c r="M1511" i="2" s="1"/>
  <c r="M1512" i="2" s="1"/>
  <c r="M1513" i="2" s="1"/>
  <c r="M1514" i="2" s="1"/>
  <c r="M1515" i="2" s="1"/>
  <c r="M1516" i="2" s="1"/>
  <c r="M1517" i="2" s="1"/>
  <c r="M1518" i="2" s="1"/>
  <c r="M1519" i="2" s="1"/>
  <c r="M1520" i="2" s="1"/>
  <c r="M1521" i="2" s="1"/>
  <c r="M1522" i="2" s="1"/>
  <c r="M1523" i="2" s="1"/>
  <c r="M1524" i="2" s="1"/>
  <c r="M1525" i="2" s="1"/>
  <c r="M1526" i="2" s="1"/>
  <c r="M1527" i="2" s="1"/>
  <c r="M1528" i="2" s="1"/>
  <c r="M1529" i="2" s="1"/>
  <c r="M1530" i="2" s="1"/>
  <c r="M1531" i="2" s="1"/>
  <c r="M1532" i="2" s="1"/>
  <c r="M1533" i="2" s="1"/>
  <c r="M1534" i="2" s="1"/>
  <c r="M1535" i="2" s="1"/>
  <c r="M1536" i="2" s="1"/>
  <c r="M1537" i="2" s="1"/>
  <c r="M1538" i="2" s="1"/>
  <c r="M1539" i="2" s="1"/>
  <c r="M1540" i="2" s="1"/>
  <c r="M1541" i="2" s="1"/>
  <c r="M1542" i="2" s="1"/>
  <c r="M1543" i="2" s="1"/>
  <c r="M1544" i="2" s="1"/>
  <c r="M1545" i="2" s="1"/>
  <c r="M1546" i="2" s="1"/>
  <c r="M1547" i="2" s="1"/>
  <c r="M1548" i="2" s="1"/>
  <c r="M1549" i="2" s="1"/>
  <c r="M1550" i="2" s="1"/>
  <c r="M1551" i="2" s="1"/>
  <c r="M1552" i="2" s="1"/>
  <c r="M1553" i="2" s="1"/>
  <c r="M1554" i="2" s="1"/>
  <c r="M1555" i="2" s="1"/>
  <c r="M1556" i="2" s="1"/>
  <c r="M1557" i="2" s="1"/>
  <c r="M1558" i="2" s="1"/>
  <c r="M1559" i="2" s="1"/>
  <c r="M1560" i="2" s="1"/>
  <c r="M1561" i="2" s="1"/>
  <c r="M1562" i="2" s="1"/>
  <c r="M1563" i="2" s="1"/>
  <c r="M1564" i="2" s="1"/>
  <c r="M1565" i="2" s="1"/>
  <c r="M1566" i="2" s="1"/>
  <c r="M1567" i="2" s="1"/>
  <c r="M1568" i="2" s="1"/>
  <c r="M1569" i="2" s="1"/>
  <c r="M1570" i="2" s="1"/>
  <c r="M1571" i="2" s="1"/>
  <c r="M1572" i="2" s="1"/>
  <c r="M1573" i="2" s="1"/>
  <c r="M1574" i="2" s="1"/>
  <c r="M1575" i="2" s="1"/>
  <c r="M1576" i="2" s="1"/>
  <c r="M1577" i="2" s="1"/>
  <c r="M1578" i="2" s="1"/>
  <c r="M1579" i="2" s="1"/>
  <c r="M1580" i="2" s="1"/>
  <c r="M1581" i="2" s="1"/>
  <c r="M1582" i="2" s="1"/>
  <c r="M1583" i="2" s="1"/>
  <c r="M1584" i="2" s="1"/>
  <c r="M1585" i="2" s="1"/>
  <c r="M1586" i="2" s="1"/>
  <c r="M1587" i="2" s="1"/>
  <c r="M1588" i="2" s="1"/>
  <c r="M1589" i="2" s="1"/>
  <c r="M1590" i="2" s="1"/>
  <c r="M1591" i="2" s="1"/>
  <c r="M1592" i="2" s="1"/>
  <c r="M1593" i="2" s="1"/>
  <c r="M1594" i="2" s="1"/>
  <c r="M1595" i="2" s="1"/>
  <c r="M1596" i="2" s="1"/>
  <c r="M1597" i="2" s="1"/>
  <c r="M1598" i="2" s="1"/>
  <c r="M1599" i="2" s="1"/>
  <c r="M1600" i="2" s="1"/>
  <c r="M1601" i="2" s="1"/>
  <c r="M1602" i="2" s="1"/>
  <c r="M1603" i="2" s="1"/>
  <c r="M1604" i="2" s="1"/>
  <c r="M1605" i="2" s="1"/>
  <c r="M1606" i="2" s="1"/>
  <c r="M1607" i="2" s="1"/>
  <c r="M1608" i="2" s="1"/>
  <c r="M1609" i="2" s="1"/>
  <c r="M1610" i="2" s="1"/>
  <c r="M1611" i="2" s="1"/>
  <c r="M1612" i="2" s="1"/>
  <c r="M1613" i="2" s="1"/>
  <c r="M1614" i="2" s="1"/>
  <c r="M1615" i="2" s="1"/>
  <c r="M1616" i="2" s="1"/>
  <c r="M1617" i="2" s="1"/>
  <c r="M1618" i="2" s="1"/>
  <c r="M1619" i="2" s="1"/>
  <c r="M1620" i="2" s="1"/>
  <c r="M1621" i="2" s="1"/>
  <c r="M1622" i="2" s="1"/>
  <c r="M1623" i="2" s="1"/>
  <c r="M1624" i="2" s="1"/>
  <c r="M1625" i="2" s="1"/>
  <c r="M1626" i="2" s="1"/>
  <c r="M1627" i="2" s="1"/>
  <c r="M1628" i="2" s="1"/>
  <c r="M1629" i="2" s="1"/>
  <c r="M1630" i="2" s="1"/>
  <c r="M1631" i="2" s="1"/>
  <c r="M1632" i="2" s="1"/>
  <c r="M1633" i="2" s="1"/>
  <c r="M1634" i="2" s="1"/>
  <c r="M1635" i="2" s="1"/>
  <c r="M1636" i="2" s="1"/>
  <c r="M1637" i="2" s="1"/>
  <c r="M1638" i="2" s="1"/>
  <c r="M1639" i="2" s="1"/>
  <c r="M1640" i="2" s="1"/>
  <c r="M1641" i="2" s="1"/>
  <c r="M1642" i="2" s="1"/>
  <c r="M1643" i="2" s="1"/>
  <c r="M1644" i="2" s="1"/>
  <c r="M1645" i="2" s="1"/>
  <c r="M1646" i="2" s="1"/>
  <c r="M1647" i="2" s="1"/>
  <c r="M1648" i="2" s="1"/>
  <c r="M1649" i="2" s="1"/>
  <c r="M1650" i="2" s="1"/>
  <c r="M1651" i="2" s="1"/>
  <c r="M1652" i="2" s="1"/>
  <c r="M1653" i="2" s="1"/>
  <c r="M1654" i="2" s="1"/>
  <c r="M1655" i="2" s="1"/>
  <c r="M1656" i="2" s="1"/>
  <c r="M1657" i="2" s="1"/>
  <c r="M1658" i="2" s="1"/>
  <c r="M1659" i="2" s="1"/>
  <c r="M1660" i="2" s="1"/>
  <c r="M1661" i="2" s="1"/>
  <c r="M1662" i="2" s="1"/>
  <c r="M1663" i="2" s="1"/>
  <c r="M1664" i="2" s="1"/>
  <c r="M1665" i="2" s="1"/>
  <c r="M1666" i="2" s="1"/>
  <c r="M1667" i="2" s="1"/>
  <c r="M1668" i="2" s="1"/>
  <c r="M1669" i="2" s="1"/>
  <c r="M1670" i="2" s="1"/>
  <c r="M1671" i="2" s="1"/>
  <c r="M1672" i="2" s="1"/>
  <c r="M1673" i="2" s="1"/>
  <c r="M1674" i="2" s="1"/>
  <c r="M1675" i="2" s="1"/>
  <c r="M1676" i="2" s="1"/>
  <c r="M1677" i="2" s="1"/>
  <c r="M1678" i="2" s="1"/>
  <c r="M1679" i="2" s="1"/>
  <c r="M1680" i="2" s="1"/>
  <c r="M1681" i="2" s="1"/>
  <c r="M1682" i="2" s="1"/>
  <c r="M1683" i="2" s="1"/>
  <c r="M1684" i="2" s="1"/>
  <c r="M1685" i="2" s="1"/>
  <c r="M1686" i="2" s="1"/>
  <c r="M1687" i="2" s="1"/>
  <c r="M1688" i="2" s="1"/>
  <c r="M1689" i="2" s="1"/>
  <c r="M1690" i="2" s="1"/>
  <c r="M1691" i="2" s="1"/>
  <c r="M1692" i="2" s="1"/>
  <c r="M1693" i="2" s="1"/>
  <c r="M1694" i="2" s="1"/>
  <c r="M1695" i="2" s="1"/>
  <c r="M1696" i="2" s="1"/>
  <c r="M1697" i="2" s="1"/>
  <c r="M1698" i="2" s="1"/>
  <c r="M1699" i="2" s="1"/>
  <c r="M1700" i="2" s="1"/>
  <c r="M1701" i="2" s="1"/>
  <c r="M1702" i="2" s="1"/>
  <c r="M1703" i="2" s="1"/>
  <c r="M1704" i="2" s="1"/>
  <c r="M1705" i="2" s="1"/>
  <c r="M1706" i="2" s="1"/>
  <c r="M1707" i="2" s="1"/>
  <c r="M1708" i="2" s="1"/>
  <c r="M1709" i="2" s="1"/>
  <c r="M1710" i="2" s="1"/>
  <c r="M1711" i="2" s="1"/>
  <c r="M1712" i="2" s="1"/>
  <c r="M1713" i="2" s="1"/>
  <c r="M1714" i="2" s="1"/>
  <c r="M1715" i="2" s="1"/>
  <c r="M1716" i="2" s="1"/>
  <c r="M1717" i="2" s="1"/>
  <c r="M1718" i="2" s="1"/>
  <c r="M1719" i="2" s="1"/>
  <c r="M1720" i="2" s="1"/>
  <c r="M1721" i="2" s="1"/>
  <c r="M1722" i="2" s="1"/>
  <c r="M1723" i="2" s="1"/>
  <c r="M1724" i="2" s="1"/>
  <c r="M1725" i="2" s="1"/>
  <c r="M1726" i="2" s="1"/>
  <c r="M1727" i="2" s="1"/>
  <c r="M1728" i="2" s="1"/>
  <c r="M1729" i="2" s="1"/>
  <c r="M1730" i="2" s="1"/>
  <c r="M1731" i="2" s="1"/>
  <c r="M1732" i="2" s="1"/>
  <c r="M1733" i="2" s="1"/>
  <c r="M1734" i="2" s="1"/>
  <c r="M1735" i="2" s="1"/>
  <c r="M1736" i="2" s="1"/>
  <c r="M1737" i="2" s="1"/>
  <c r="M1738" i="2" s="1"/>
  <c r="M1739" i="2" s="1"/>
  <c r="M1740" i="2" s="1"/>
  <c r="M1741" i="2" s="1"/>
  <c r="M1742" i="2" s="1"/>
  <c r="M1743" i="2" s="1"/>
  <c r="M1744" i="2" s="1"/>
  <c r="M1745" i="2" s="1"/>
  <c r="M1746" i="2" s="1"/>
  <c r="M1747" i="2" s="1"/>
  <c r="M1748" i="2" s="1"/>
  <c r="M1749" i="2" s="1"/>
  <c r="M1750" i="2" s="1"/>
  <c r="M1751" i="2" s="1"/>
  <c r="M1752" i="2" s="1"/>
  <c r="M1753" i="2" s="1"/>
  <c r="M1754" i="2" s="1"/>
  <c r="M1755" i="2" s="1"/>
  <c r="M1756" i="2" s="1"/>
  <c r="M1757" i="2" s="1"/>
  <c r="M1758" i="2" s="1"/>
  <c r="M1759" i="2" s="1"/>
  <c r="M1760" i="2" s="1"/>
  <c r="M1761" i="2" s="1"/>
  <c r="M1762" i="2" s="1"/>
  <c r="M1763" i="2" s="1"/>
  <c r="M1764" i="2" s="1"/>
  <c r="M1765" i="2" s="1"/>
  <c r="M1766" i="2" s="1"/>
  <c r="M1767" i="2" s="1"/>
  <c r="M1768" i="2" s="1"/>
  <c r="M1769" i="2" s="1"/>
  <c r="M1770" i="2" s="1"/>
  <c r="M1771" i="2" s="1"/>
  <c r="M1772" i="2" s="1"/>
  <c r="M1773" i="2" s="1"/>
  <c r="M1774" i="2" s="1"/>
  <c r="M1775" i="2" s="1"/>
  <c r="M1776" i="2" s="1"/>
  <c r="M1777" i="2" s="1"/>
  <c r="M1778" i="2" s="1"/>
  <c r="M1779" i="2" s="1"/>
  <c r="M1780" i="2" s="1"/>
  <c r="M1781" i="2" s="1"/>
  <c r="M1782" i="2" s="1"/>
  <c r="M1783" i="2" s="1"/>
  <c r="M1784" i="2" s="1"/>
  <c r="M1785" i="2" s="1"/>
  <c r="M1786" i="2" s="1"/>
  <c r="M1787" i="2" s="1"/>
  <c r="M1788" i="2" s="1"/>
  <c r="M1789" i="2" s="1"/>
  <c r="M1790" i="2" s="1"/>
  <c r="M1791" i="2" s="1"/>
  <c r="M1792" i="2" s="1"/>
  <c r="M1793" i="2" s="1"/>
  <c r="M1794" i="2" s="1"/>
  <c r="M1795" i="2" s="1"/>
  <c r="M1796" i="2" s="1"/>
  <c r="M1797" i="2" s="1"/>
  <c r="M1798" i="2" s="1"/>
  <c r="M1799" i="2" s="1"/>
  <c r="M1800" i="2" s="1"/>
  <c r="M1801" i="2" s="1"/>
  <c r="M1802" i="2" s="1"/>
  <c r="M1803" i="2" s="1"/>
  <c r="M1804" i="2" s="1"/>
  <c r="M1805" i="2" s="1"/>
  <c r="M1806" i="2" s="1"/>
  <c r="M1807" i="2" s="1"/>
  <c r="M1808" i="2" s="1"/>
  <c r="M1809" i="2" s="1"/>
  <c r="M1810" i="2" s="1"/>
  <c r="M1811" i="2" s="1"/>
  <c r="M1812" i="2" s="1"/>
  <c r="M1813" i="2" s="1"/>
  <c r="M1814" i="2" s="1"/>
  <c r="M1815" i="2" s="1"/>
  <c r="M1816" i="2" s="1"/>
  <c r="M1817" i="2" s="1"/>
  <c r="M1818" i="2" s="1"/>
  <c r="M1819" i="2" s="1"/>
  <c r="M1820" i="2" s="1"/>
  <c r="M1821" i="2" s="1"/>
  <c r="M1822" i="2" s="1"/>
  <c r="M1823" i="2" s="1"/>
  <c r="M1824" i="2" s="1"/>
  <c r="M1825" i="2" s="1"/>
  <c r="M1826" i="2" s="1"/>
  <c r="M1827" i="2" s="1"/>
  <c r="M1828" i="2" s="1"/>
  <c r="M1829" i="2" s="1"/>
  <c r="M1830" i="2" s="1"/>
  <c r="M1831" i="2" s="1"/>
  <c r="M1832" i="2" s="1"/>
  <c r="M1833" i="2" s="1"/>
  <c r="M1834" i="2" s="1"/>
  <c r="M1835" i="2" s="1"/>
  <c r="M1836" i="2" s="1"/>
  <c r="M1837" i="2" s="1"/>
  <c r="M1838" i="2" s="1"/>
  <c r="M1839" i="2" s="1"/>
  <c r="M1840" i="2" s="1"/>
  <c r="M1841" i="2" s="1"/>
  <c r="M1842" i="2" s="1"/>
  <c r="M1843" i="2" s="1"/>
  <c r="M1844" i="2" s="1"/>
  <c r="M1845" i="2" s="1"/>
  <c r="M1846" i="2" s="1"/>
  <c r="M1847" i="2" s="1"/>
  <c r="M1848" i="2" s="1"/>
  <c r="M1849" i="2" s="1"/>
  <c r="M1850" i="2" s="1"/>
  <c r="M1851" i="2" s="1"/>
  <c r="M1852" i="2" s="1"/>
  <c r="M1853" i="2" s="1"/>
  <c r="M1854" i="2" s="1"/>
  <c r="M1855" i="2" s="1"/>
  <c r="M1856" i="2" s="1"/>
  <c r="M1857" i="2" s="1"/>
  <c r="M1858" i="2" s="1"/>
  <c r="M1859" i="2" s="1"/>
  <c r="M1860" i="2" s="1"/>
  <c r="M1861" i="2" s="1"/>
  <c r="M1862" i="2" s="1"/>
  <c r="M1863" i="2" s="1"/>
  <c r="M1864" i="2" s="1"/>
  <c r="M1865" i="2" s="1"/>
  <c r="M1866" i="2" s="1"/>
  <c r="M1867" i="2" s="1"/>
  <c r="M1868" i="2" s="1"/>
  <c r="M1869" i="2" s="1"/>
  <c r="M1870" i="2" s="1"/>
  <c r="M1871" i="2" s="1"/>
  <c r="M1872" i="2" s="1"/>
  <c r="M1873" i="2" s="1"/>
  <c r="M1874" i="2" s="1"/>
  <c r="M1875" i="2" s="1"/>
  <c r="M1876" i="2" s="1"/>
  <c r="M1877" i="2" s="1"/>
  <c r="M1878" i="2" s="1"/>
  <c r="M1879" i="2" s="1"/>
  <c r="M1880" i="2" s="1"/>
  <c r="M1881" i="2" s="1"/>
  <c r="M1882" i="2" s="1"/>
  <c r="M1883" i="2" s="1"/>
  <c r="M1884" i="2" s="1"/>
  <c r="M1885" i="2" s="1"/>
  <c r="M1886" i="2" s="1"/>
  <c r="M1887" i="2" s="1"/>
  <c r="M1888" i="2" s="1"/>
  <c r="M1889" i="2" s="1"/>
  <c r="M1890" i="2" s="1"/>
  <c r="M1891" i="2" s="1"/>
  <c r="M1892" i="2" s="1"/>
  <c r="M1893" i="2" s="1"/>
  <c r="M1894" i="2" s="1"/>
  <c r="M1895" i="2" s="1"/>
  <c r="M1896" i="2" s="1"/>
  <c r="M1897" i="2" s="1"/>
  <c r="M1898" i="2" s="1"/>
  <c r="M1899" i="2" s="1"/>
  <c r="M1900" i="2" s="1"/>
  <c r="M1901" i="2" s="1"/>
  <c r="M1902" i="2" s="1"/>
  <c r="M1903" i="2" s="1"/>
  <c r="M1904" i="2" s="1"/>
  <c r="M1905" i="2" s="1"/>
  <c r="M1906" i="2" s="1"/>
  <c r="M1907" i="2" s="1"/>
  <c r="M1908" i="2" s="1"/>
  <c r="M1909" i="2" s="1"/>
  <c r="M1910" i="2" s="1"/>
  <c r="M1911" i="2" s="1"/>
  <c r="M1912" i="2" s="1"/>
  <c r="M1913" i="2" s="1"/>
  <c r="M1914" i="2" s="1"/>
  <c r="M1915" i="2" s="1"/>
  <c r="M1916" i="2" s="1"/>
  <c r="M1917" i="2" s="1"/>
  <c r="M1918" i="2" s="1"/>
  <c r="M1919" i="2" s="1"/>
  <c r="M1920" i="2" s="1"/>
  <c r="M1921" i="2" s="1"/>
  <c r="M1922" i="2" s="1"/>
  <c r="M1923" i="2" s="1"/>
  <c r="M1924" i="2" s="1"/>
  <c r="M1925" i="2" s="1"/>
  <c r="M1926" i="2" s="1"/>
  <c r="M1927" i="2" s="1"/>
  <c r="M1928" i="2" s="1"/>
  <c r="M1929" i="2" s="1"/>
  <c r="M1930" i="2" s="1"/>
  <c r="M1931" i="2" s="1"/>
  <c r="M1932" i="2" s="1"/>
  <c r="M1933" i="2" s="1"/>
  <c r="M1934" i="2" s="1"/>
  <c r="M1935" i="2" s="1"/>
  <c r="M1936" i="2" s="1"/>
  <c r="M1937" i="2" s="1"/>
  <c r="M1938" i="2" s="1"/>
  <c r="M1939" i="2" s="1"/>
  <c r="M1940" i="2" s="1"/>
  <c r="M1941" i="2" s="1"/>
  <c r="M1942" i="2" s="1"/>
  <c r="M1943" i="2" s="1"/>
  <c r="M1944" i="2" s="1"/>
  <c r="M1945" i="2" s="1"/>
  <c r="M1946" i="2" s="1"/>
  <c r="M1947" i="2" s="1"/>
  <c r="M1948" i="2" s="1"/>
  <c r="M1949" i="2" s="1"/>
  <c r="M1950" i="2" s="1"/>
  <c r="M1951" i="2" s="1"/>
  <c r="M1952" i="2" s="1"/>
  <c r="M1953" i="2" s="1"/>
  <c r="M1954" i="2" s="1"/>
  <c r="M1955" i="2" s="1"/>
  <c r="M1956" i="2" s="1"/>
  <c r="M1957" i="2" s="1"/>
  <c r="M1958" i="2" s="1"/>
  <c r="M1959" i="2" s="1"/>
  <c r="M1960" i="2" s="1"/>
  <c r="M1961" i="2" s="1"/>
  <c r="M1962" i="2" s="1"/>
  <c r="M1963" i="2" s="1"/>
  <c r="M1964" i="2" s="1"/>
  <c r="M1965" i="2" s="1"/>
  <c r="M1966" i="2" s="1"/>
  <c r="M1967" i="2" s="1"/>
  <c r="M1968" i="2" s="1"/>
  <c r="M1969" i="2" s="1"/>
  <c r="M1970" i="2" s="1"/>
  <c r="M1971" i="2" s="1"/>
  <c r="M1972" i="2" s="1"/>
  <c r="M1973" i="2" s="1"/>
  <c r="M1974" i="2" s="1"/>
  <c r="M1975" i="2" s="1"/>
  <c r="M1976" i="2" s="1"/>
  <c r="M1977" i="2" s="1"/>
  <c r="M1978" i="2" s="1"/>
  <c r="M1979" i="2" s="1"/>
  <c r="M1980" i="2" s="1"/>
  <c r="M1981" i="2" s="1"/>
  <c r="M1982" i="2" s="1"/>
  <c r="M1983" i="2" s="1"/>
  <c r="M1984" i="2" s="1"/>
  <c r="M1985" i="2" s="1"/>
  <c r="M1986" i="2" s="1"/>
  <c r="M1987" i="2" s="1"/>
  <c r="M1988" i="2" s="1"/>
  <c r="M1989" i="2" s="1"/>
  <c r="M1990" i="2" s="1"/>
  <c r="M1991" i="2" s="1"/>
  <c r="M1992" i="2" s="1"/>
  <c r="M1993" i="2" s="1"/>
  <c r="M1994" i="2" s="1"/>
  <c r="M1995" i="2" s="1"/>
  <c r="M1996" i="2" s="1"/>
  <c r="M1997" i="2" s="1"/>
  <c r="M1998" i="2" s="1"/>
  <c r="M1999" i="2" s="1"/>
  <c r="M2000" i="2" s="1"/>
  <c r="M2001" i="2" s="1"/>
  <c r="M2002" i="2" s="1"/>
  <c r="M2003" i="2" s="1"/>
  <c r="M2004" i="2" s="1"/>
  <c r="M2005" i="2" s="1"/>
  <c r="M2006" i="2" s="1"/>
  <c r="M2007" i="2" s="1"/>
  <c r="M2008" i="2" s="1"/>
  <c r="M2009" i="2" s="1"/>
  <c r="M2010" i="2" s="1"/>
  <c r="M2011" i="2" s="1"/>
  <c r="M2012" i="2" s="1"/>
  <c r="M2013" i="2" s="1"/>
  <c r="M2014" i="2" s="1"/>
  <c r="M2015" i="2" s="1"/>
  <c r="M2016" i="2" s="1"/>
  <c r="M2017" i="2" s="1"/>
  <c r="M2018" i="2" s="1"/>
  <c r="M2019" i="2" s="1"/>
  <c r="M2020" i="2" s="1"/>
  <c r="M2021" i="2" s="1"/>
  <c r="M2022" i="2" s="1"/>
  <c r="M2023" i="2" s="1"/>
  <c r="M2024" i="2" s="1"/>
  <c r="M2025" i="2" s="1"/>
  <c r="M2026" i="2" s="1"/>
  <c r="M2027" i="2" s="1"/>
  <c r="M2028" i="2" s="1"/>
  <c r="M2029" i="2" s="1"/>
  <c r="M2030" i="2" s="1"/>
  <c r="M2031" i="2" s="1"/>
  <c r="M2032" i="2" s="1"/>
  <c r="M2033" i="2" s="1"/>
  <c r="M2034" i="2" s="1"/>
  <c r="M2035" i="2" s="1"/>
  <c r="M2036" i="2" s="1"/>
  <c r="M2037" i="2" s="1"/>
  <c r="M2038" i="2" s="1"/>
  <c r="M2039" i="2" s="1"/>
  <c r="M2040" i="2" s="1"/>
  <c r="M2041" i="2" s="1"/>
  <c r="M2042" i="2" s="1"/>
  <c r="M2043" i="2" s="1"/>
  <c r="M2044" i="2" s="1"/>
  <c r="M2045" i="2" s="1"/>
  <c r="M2046" i="2" s="1"/>
  <c r="M2047" i="2" s="1"/>
  <c r="M2048" i="2" s="1"/>
  <c r="M2049" i="2" s="1"/>
  <c r="M2050" i="2" s="1"/>
  <c r="M2051" i="2" s="1"/>
  <c r="M2052" i="2" s="1"/>
  <c r="M2053" i="2" s="1"/>
  <c r="M2054" i="2" s="1"/>
  <c r="M2055" i="2" s="1"/>
  <c r="M2056" i="2" s="1"/>
  <c r="M2057" i="2" s="1"/>
  <c r="M2058" i="2" s="1"/>
  <c r="M2059" i="2" s="1"/>
  <c r="M2060" i="2" s="1"/>
  <c r="M2061" i="2" s="1"/>
  <c r="M2062" i="2" s="1"/>
  <c r="M2063" i="2" s="1"/>
  <c r="M2064" i="2" s="1"/>
  <c r="M2065" i="2" s="1"/>
  <c r="M2066" i="2" s="1"/>
  <c r="M2067" i="2" s="1"/>
  <c r="M2068" i="2" s="1"/>
  <c r="M2069" i="2" s="1"/>
  <c r="M2070" i="2" s="1"/>
  <c r="M2071" i="2" s="1"/>
  <c r="M2072" i="2" s="1"/>
  <c r="M2073" i="2" s="1"/>
  <c r="M2074" i="2" s="1"/>
  <c r="M2075" i="2" s="1"/>
  <c r="M2076" i="2" s="1"/>
  <c r="M2077" i="2" s="1"/>
  <c r="M2078" i="2" s="1"/>
  <c r="M2079" i="2" s="1"/>
  <c r="M2080" i="2" s="1"/>
  <c r="M2081" i="2" s="1"/>
  <c r="M2082" i="2" s="1"/>
  <c r="M2083" i="2" s="1"/>
  <c r="M2084" i="2" s="1"/>
  <c r="M2085" i="2" s="1"/>
  <c r="M2086" i="2" s="1"/>
  <c r="M2087" i="2" s="1"/>
  <c r="M2088" i="2" s="1"/>
  <c r="M2089" i="2" s="1"/>
  <c r="M2090" i="2" s="1"/>
  <c r="M2091" i="2" s="1"/>
  <c r="M2092" i="2" s="1"/>
  <c r="M2093" i="2" s="1"/>
  <c r="M2094" i="2" s="1"/>
  <c r="M2095" i="2" s="1"/>
  <c r="M2096" i="2" s="1"/>
  <c r="M2097" i="2" s="1"/>
  <c r="M2098" i="2" s="1"/>
  <c r="M2099" i="2" s="1"/>
  <c r="M2100" i="2" s="1"/>
  <c r="M2101" i="2" s="1"/>
  <c r="M2102" i="2" s="1"/>
  <c r="M2103" i="2" s="1"/>
  <c r="M2104" i="2" s="1"/>
  <c r="M2105" i="2" s="1"/>
  <c r="M2106" i="2" s="1"/>
  <c r="M2107" i="2" s="1"/>
  <c r="M2108" i="2" s="1"/>
  <c r="M2109" i="2" s="1"/>
  <c r="M2110" i="2" s="1"/>
  <c r="M2111" i="2" s="1"/>
  <c r="M2112" i="2" s="1"/>
  <c r="M2113" i="2" s="1"/>
  <c r="M2114" i="2" s="1"/>
  <c r="M2115" i="2" s="1"/>
  <c r="M2116" i="2" s="1"/>
  <c r="M2117" i="2" s="1"/>
  <c r="M2118" i="2" s="1"/>
  <c r="M2119" i="2" s="1"/>
  <c r="M2120" i="2" s="1"/>
  <c r="M2121" i="2" s="1"/>
  <c r="M2122" i="2" s="1"/>
  <c r="M2123" i="2" s="1"/>
  <c r="M2124" i="2" s="1"/>
  <c r="M2125" i="2" s="1"/>
  <c r="M2126" i="2" s="1"/>
  <c r="M2127" i="2" s="1"/>
  <c r="M2128" i="2" s="1"/>
  <c r="M2129" i="2" s="1"/>
  <c r="M2130" i="2" s="1"/>
  <c r="M2131" i="2" s="1"/>
  <c r="M2132" i="2" s="1"/>
  <c r="M2133" i="2" s="1"/>
  <c r="M2134" i="2" s="1"/>
  <c r="M2135" i="2" s="1"/>
  <c r="M2136" i="2" s="1"/>
  <c r="M2137" i="2" s="1"/>
  <c r="M2138" i="2" s="1"/>
  <c r="M2139" i="2" s="1"/>
  <c r="M2140" i="2" s="1"/>
  <c r="M2141" i="2" s="1"/>
  <c r="M2142" i="2" s="1"/>
  <c r="M2143" i="2" s="1"/>
  <c r="M2144" i="2" s="1"/>
  <c r="M2145" i="2" s="1"/>
  <c r="M2146" i="2" s="1"/>
  <c r="M2147" i="2" s="1"/>
  <c r="M2148" i="2" s="1"/>
  <c r="M2149" i="2" s="1"/>
  <c r="M2150" i="2" s="1"/>
  <c r="M2151" i="2" s="1"/>
  <c r="M2152" i="2" s="1"/>
  <c r="M2153" i="2" s="1"/>
  <c r="M2154" i="2" s="1"/>
  <c r="M2155" i="2" s="1"/>
  <c r="M2156" i="2" s="1"/>
  <c r="M2157" i="2" s="1"/>
  <c r="M2158" i="2" s="1"/>
  <c r="M2159" i="2" s="1"/>
  <c r="M2160" i="2" s="1"/>
  <c r="M2161" i="2" s="1"/>
  <c r="M2162" i="2" s="1"/>
  <c r="M2163" i="2" s="1"/>
  <c r="M2164" i="2" s="1"/>
  <c r="M2165" i="2" s="1"/>
  <c r="M2166" i="2" s="1"/>
  <c r="M2167" i="2" s="1"/>
  <c r="M2168" i="2" s="1"/>
  <c r="M2169" i="2" s="1"/>
  <c r="M2170" i="2" s="1"/>
  <c r="M2171" i="2" s="1"/>
  <c r="M2172" i="2" s="1"/>
  <c r="M2173" i="2" s="1"/>
  <c r="M2174" i="2" s="1"/>
  <c r="M2175" i="2" s="1"/>
  <c r="M2176" i="2" s="1"/>
  <c r="M2177" i="2" s="1"/>
  <c r="M2178" i="2" s="1"/>
  <c r="M2179" i="2" s="1"/>
  <c r="M2180" i="2" s="1"/>
  <c r="M2181" i="2" s="1"/>
  <c r="M2182" i="2" s="1"/>
  <c r="M2183" i="2" s="1"/>
  <c r="M2184" i="2" s="1"/>
  <c r="M2185" i="2" s="1"/>
  <c r="M2186" i="2" s="1"/>
  <c r="M2187" i="2" s="1"/>
  <c r="M2188" i="2" s="1"/>
  <c r="M2189" i="2" s="1"/>
  <c r="M2190" i="2" s="1"/>
  <c r="M2191" i="2" s="1"/>
  <c r="M2192" i="2" s="1"/>
  <c r="M2193" i="2" s="1"/>
  <c r="M2194" i="2" s="1"/>
  <c r="M2195" i="2" s="1"/>
  <c r="M2196" i="2" s="1"/>
  <c r="M2197" i="2" s="1"/>
  <c r="M2198" i="2" s="1"/>
  <c r="M2199" i="2" s="1"/>
  <c r="M2200" i="2" s="1"/>
  <c r="M2201" i="2" s="1"/>
  <c r="M2202" i="2" s="1"/>
  <c r="M2203" i="2" s="1"/>
  <c r="M2204" i="2" s="1"/>
  <c r="M2205" i="2" s="1"/>
  <c r="M2206" i="2" s="1"/>
  <c r="M2207" i="2" s="1"/>
  <c r="M2208" i="2" s="1"/>
  <c r="M2209" i="2" s="1"/>
  <c r="M2210" i="2" s="1"/>
  <c r="M2211" i="2" s="1"/>
  <c r="M2212" i="2" s="1"/>
  <c r="M2213" i="2" s="1"/>
  <c r="M2214" i="2" s="1"/>
  <c r="M2215" i="2" s="1"/>
  <c r="M2216" i="2" s="1"/>
  <c r="M2217" i="2" s="1"/>
  <c r="M2218" i="2" s="1"/>
  <c r="M2219" i="2" s="1"/>
  <c r="M2220" i="2" s="1"/>
  <c r="M2221" i="2" s="1"/>
  <c r="M2222" i="2" s="1"/>
  <c r="M2223" i="2" s="1"/>
  <c r="M2224" i="2" s="1"/>
  <c r="M2225" i="2" s="1"/>
  <c r="M2226" i="2" s="1"/>
  <c r="M2227" i="2" s="1"/>
  <c r="M2228" i="2" s="1"/>
  <c r="M2229" i="2" s="1"/>
  <c r="M2230" i="2" s="1"/>
  <c r="M2231" i="2" s="1"/>
  <c r="M2232" i="2" s="1"/>
  <c r="M2233" i="2" s="1"/>
  <c r="M2234" i="2" s="1"/>
  <c r="M2235" i="2" s="1"/>
  <c r="M2236" i="2" s="1"/>
  <c r="M2237" i="2" s="1"/>
  <c r="M2238" i="2" s="1"/>
  <c r="M2239" i="2" s="1"/>
  <c r="M2240" i="2" s="1"/>
  <c r="M2241" i="2" s="1"/>
  <c r="M2242" i="2" s="1"/>
  <c r="M2243" i="2" s="1"/>
  <c r="M2244" i="2" s="1"/>
  <c r="M2245" i="2" s="1"/>
  <c r="M2246" i="2" s="1"/>
  <c r="M2247" i="2" s="1"/>
  <c r="M2248" i="2" s="1"/>
  <c r="M2249" i="2" s="1"/>
  <c r="M2250" i="2" s="1"/>
  <c r="M2251" i="2" s="1"/>
  <c r="M2252" i="2" s="1"/>
  <c r="M2253" i="2" s="1"/>
  <c r="M2254" i="2" s="1"/>
  <c r="M2255" i="2" s="1"/>
  <c r="M2256" i="2" s="1"/>
  <c r="M2257" i="2" s="1"/>
  <c r="M2258" i="2" s="1"/>
  <c r="M2259" i="2" s="1"/>
  <c r="M2260" i="2" s="1"/>
  <c r="M2261" i="2" s="1"/>
  <c r="M2262" i="2" s="1"/>
  <c r="M2263" i="2" s="1"/>
  <c r="M2264" i="2" s="1"/>
  <c r="M2265" i="2" s="1"/>
  <c r="M2266" i="2" s="1"/>
  <c r="M2267" i="2" s="1"/>
  <c r="M2268" i="2" s="1"/>
  <c r="M2269" i="2" s="1"/>
  <c r="M2270" i="2" s="1"/>
  <c r="M2271" i="2" s="1"/>
  <c r="M2272" i="2" s="1"/>
  <c r="M2273" i="2" s="1"/>
  <c r="M2274" i="2" s="1"/>
  <c r="M2275" i="2" s="1"/>
  <c r="M2276" i="2" s="1"/>
  <c r="M2277" i="2" s="1"/>
  <c r="M2278" i="2" s="1"/>
  <c r="M2279" i="2" s="1"/>
  <c r="M2280" i="2" s="1"/>
  <c r="M2281" i="2" s="1"/>
  <c r="M2282" i="2" s="1"/>
  <c r="M2283" i="2" s="1"/>
  <c r="M2284" i="2" s="1"/>
  <c r="M2285" i="2" s="1"/>
  <c r="M2286" i="2" s="1"/>
  <c r="M2287" i="2" s="1"/>
  <c r="M2288" i="2" s="1"/>
  <c r="M2289" i="2" s="1"/>
  <c r="M2290" i="2" s="1"/>
  <c r="M2291" i="2" s="1"/>
  <c r="M2292" i="2" s="1"/>
  <c r="M2293" i="2" s="1"/>
  <c r="M2294" i="2" s="1"/>
  <c r="M2295" i="2" s="1"/>
  <c r="M2296" i="2" s="1"/>
  <c r="M2297" i="2" s="1"/>
  <c r="M2298" i="2" s="1"/>
  <c r="M2299" i="2" s="1"/>
  <c r="M2300" i="2" s="1"/>
  <c r="M2301" i="2" s="1"/>
  <c r="M2302" i="2" s="1"/>
  <c r="M2303" i="2" s="1"/>
  <c r="M2304" i="2" s="1"/>
  <c r="M2305" i="2" s="1"/>
  <c r="M2306" i="2" s="1"/>
  <c r="M2307" i="2" s="1"/>
  <c r="M2308" i="2" s="1"/>
  <c r="M2309" i="2" s="1"/>
  <c r="M2310" i="2" s="1"/>
  <c r="M2311" i="2" s="1"/>
  <c r="M2312" i="2" s="1"/>
  <c r="M2313" i="2" s="1"/>
  <c r="M2314" i="2" s="1"/>
  <c r="M2315" i="2" s="1"/>
  <c r="M2316" i="2" s="1"/>
  <c r="M2317" i="2" s="1"/>
  <c r="M2318" i="2" s="1"/>
  <c r="M2319" i="2" s="1"/>
  <c r="M2320" i="2" s="1"/>
  <c r="M2321" i="2" s="1"/>
  <c r="M2322" i="2" s="1"/>
  <c r="M2323" i="2" s="1"/>
  <c r="M2324" i="2" s="1"/>
  <c r="M2325" i="2" s="1"/>
  <c r="M2326" i="2" s="1"/>
  <c r="M2327" i="2" s="1"/>
  <c r="M2328" i="2" s="1"/>
  <c r="M2329" i="2" s="1"/>
  <c r="M2330" i="2" s="1"/>
  <c r="M2331" i="2" s="1"/>
  <c r="M2332" i="2" s="1"/>
  <c r="M2333" i="2" s="1"/>
  <c r="M2334" i="2" s="1"/>
  <c r="M2335" i="2" s="1"/>
  <c r="M2336" i="2" s="1"/>
  <c r="M2337" i="2" s="1"/>
  <c r="M2338" i="2" s="1"/>
  <c r="M2339" i="2" s="1"/>
  <c r="M2340" i="2" s="1"/>
  <c r="M2341" i="2" s="1"/>
  <c r="M2342" i="2" s="1"/>
  <c r="M2343" i="2" s="1"/>
  <c r="M2344" i="2" s="1"/>
  <c r="M2345" i="2" s="1"/>
  <c r="M2346" i="2" s="1"/>
  <c r="M2347" i="2" s="1"/>
  <c r="M2348" i="2" s="1"/>
  <c r="M2349" i="2" s="1"/>
  <c r="M2350" i="2" s="1"/>
  <c r="M2351" i="2" s="1"/>
  <c r="M2352" i="2" s="1"/>
  <c r="M2353" i="2" s="1"/>
  <c r="M2354" i="2" s="1"/>
  <c r="M2355" i="2" s="1"/>
  <c r="M2356" i="2" s="1"/>
  <c r="M2357" i="2" s="1"/>
  <c r="M2358" i="2" s="1"/>
  <c r="M2359" i="2" s="1"/>
  <c r="M2360" i="2" s="1"/>
  <c r="M2361" i="2" s="1"/>
  <c r="M2362" i="2" s="1"/>
  <c r="M2363" i="2" s="1"/>
  <c r="M2364" i="2" s="1"/>
  <c r="M2365" i="2" s="1"/>
  <c r="M2366" i="2" s="1"/>
  <c r="C144" i="2"/>
  <c r="C145" i="2" l="1"/>
  <c r="B130" i="2"/>
  <c r="D91" i="2"/>
  <c r="D90" i="2"/>
  <c r="C130" i="2" l="1"/>
  <c r="D130" i="2"/>
  <c r="D92" i="2"/>
  <c r="D94" i="2" s="1"/>
  <c r="C146" i="2"/>
  <c r="B131" i="2"/>
  <c r="D93" i="2"/>
  <c r="D95" i="2" s="1"/>
  <c r="C131" i="2" l="1"/>
  <c r="D131" i="2"/>
  <c r="C147" i="2"/>
  <c r="B132" i="2"/>
  <c r="D132" i="2" l="1"/>
  <c r="C132" i="2"/>
  <c r="E130" i="2"/>
  <c r="D146" i="2" s="1"/>
  <c r="C148" i="2"/>
  <c r="E128" i="2"/>
  <c r="D144" i="2" s="1"/>
  <c r="E129" i="2"/>
  <c r="D145" i="2" s="1"/>
  <c r="E131" i="2"/>
  <c r="D147" i="2" s="1"/>
  <c r="B133" i="2"/>
  <c r="D133" i="2" l="1"/>
  <c r="C133" i="2"/>
  <c r="C149" i="2"/>
  <c r="E132" i="2"/>
  <c r="D148" i="2" s="1"/>
  <c r="B134" i="2"/>
  <c r="C134" i="2" l="1"/>
  <c r="D134" i="2"/>
  <c r="E133" i="2"/>
  <c r="D149" i="2" s="1"/>
  <c r="C150" i="2"/>
  <c r="B135" i="2"/>
  <c r="C135" i="2" l="1"/>
  <c r="D135" i="2"/>
  <c r="E134" i="2"/>
  <c r="D150" i="2" s="1"/>
  <c r="C151" i="2"/>
  <c r="B136" i="2"/>
  <c r="D136" i="2" l="1"/>
  <c r="C136" i="2"/>
  <c r="C152" i="2"/>
  <c r="E135" i="2"/>
  <c r="D151" i="2" s="1"/>
  <c r="B137" i="2"/>
  <c r="D137" i="2" l="1"/>
  <c r="C137" i="2"/>
  <c r="E136" i="2"/>
  <c r="D152" i="2" s="1"/>
  <c r="N2332" i="2" s="1"/>
  <c r="O2332" i="2" s="1"/>
  <c r="N2359" i="2" l="1"/>
  <c r="O2359" i="2" s="1"/>
  <c r="N2351" i="2"/>
  <c r="O2351" i="2" s="1"/>
  <c r="N2366" i="2"/>
  <c r="O2366" i="2" s="1"/>
  <c r="N2325" i="2"/>
  <c r="O2325" i="2" s="1"/>
  <c r="N2301" i="2"/>
  <c r="O2301" i="2" s="1"/>
  <c r="N2295" i="2"/>
  <c r="O2295" i="2" s="1"/>
  <c r="N2321" i="2"/>
  <c r="O2321" i="2" s="1"/>
  <c r="N2338" i="2"/>
  <c r="O2338" i="2" s="1"/>
  <c r="N2323" i="2"/>
  <c r="O2323" i="2" s="1"/>
  <c r="N2324" i="2"/>
  <c r="O2324" i="2" s="1"/>
  <c r="N2331" i="2"/>
  <c r="O2331" i="2" s="1"/>
  <c r="N2312" i="2"/>
  <c r="O2312" i="2" s="1"/>
  <c r="N2333" i="2"/>
  <c r="O2333" i="2" s="1"/>
  <c r="N2291" i="2"/>
  <c r="O2291" i="2" s="1"/>
  <c r="N2326" i="2"/>
  <c r="O2326" i="2" s="1"/>
  <c r="N2296" i="2"/>
  <c r="O2296" i="2" s="1"/>
  <c r="N2365" i="2"/>
  <c r="O2365" i="2" s="1"/>
  <c r="N2335" i="2"/>
  <c r="O2335" i="2" s="1"/>
  <c r="N2347" i="2"/>
  <c r="O2347" i="2" s="1"/>
  <c r="N2317" i="2"/>
  <c r="O2317" i="2" s="1"/>
  <c r="N2357" i="2"/>
  <c r="O2357" i="2" s="1"/>
  <c r="N2336" i="2"/>
  <c r="O2336" i="2" s="1"/>
  <c r="N2329" i="2"/>
  <c r="O2329" i="2" s="1"/>
  <c r="N2362" i="2"/>
  <c r="O2362" i="2" s="1"/>
  <c r="N2361" i="2"/>
  <c r="O2361" i="2" s="1"/>
  <c r="N2350" i="2"/>
  <c r="O2350" i="2" s="1"/>
  <c r="N2345" i="2"/>
  <c r="O2345" i="2" s="1"/>
  <c r="N2298" i="2"/>
  <c r="O2298" i="2" s="1"/>
  <c r="N2353" i="2"/>
  <c r="O2353" i="2" s="1"/>
  <c r="N2364" i="2"/>
  <c r="O2364" i="2" s="1"/>
  <c r="N2310" i="2"/>
  <c r="O2310" i="2" s="1"/>
  <c r="N2319" i="2"/>
  <c r="O2319" i="2" s="1"/>
  <c r="N2303" i="2"/>
  <c r="O2303" i="2" s="1"/>
  <c r="N2315" i="2"/>
  <c r="O2315" i="2" s="1"/>
  <c r="N2327" i="2"/>
  <c r="O2327" i="2" s="1"/>
  <c r="N2355" i="2"/>
  <c r="O2355" i="2" s="1"/>
  <c r="N2352" i="2"/>
  <c r="O2352" i="2" s="1"/>
  <c r="N2343" i="2"/>
  <c r="O2343" i="2" s="1"/>
  <c r="N2293" i="2"/>
  <c r="O2293" i="2" s="1"/>
  <c r="N2314" i="2"/>
  <c r="O2314" i="2" s="1"/>
  <c r="N2354" i="2"/>
  <c r="O2354" i="2" s="1"/>
  <c r="N2318" i="2"/>
  <c r="O2318" i="2" s="1"/>
  <c r="N2300" i="2"/>
  <c r="O2300" i="2" s="1"/>
  <c r="N2304" i="2"/>
  <c r="O2304" i="2" s="1"/>
  <c r="N2322" i="2"/>
  <c r="O2322" i="2" s="1"/>
  <c r="N2328" i="2"/>
  <c r="O2328" i="2" s="1"/>
  <c r="N2342" i="2"/>
  <c r="O2342" i="2" s="1"/>
  <c r="N2290" i="2"/>
  <c r="O2290" i="2" s="1"/>
  <c r="N2330" i="2"/>
  <c r="O2330" i="2" s="1"/>
  <c r="N2294" i="2"/>
  <c r="O2294" i="2" s="1"/>
  <c r="N2305" i="2"/>
  <c r="O2305" i="2" s="1"/>
  <c r="N2360" i="2"/>
  <c r="O2360" i="2" s="1"/>
  <c r="N2363" i="2"/>
  <c r="O2363" i="2" s="1"/>
  <c r="N2339" i="2"/>
  <c r="O2339" i="2" s="1"/>
  <c r="N2307" i="2"/>
  <c r="O2307" i="2" s="1"/>
  <c r="N2311" i="2"/>
  <c r="O2311" i="2" s="1"/>
  <c r="N2349" i="2"/>
  <c r="O2349" i="2" s="1"/>
  <c r="N2320" i="2"/>
  <c r="O2320" i="2" s="1"/>
  <c r="N2341" i="2"/>
  <c r="O2341" i="2" s="1"/>
  <c r="N2289" i="2"/>
  <c r="O2289" i="2" s="1"/>
  <c r="N2344" i="2"/>
  <c r="O2344" i="2" s="1"/>
  <c r="N2337" i="2"/>
  <c r="O2337" i="2" s="1"/>
  <c r="N2316" i="2"/>
  <c r="O2316" i="2" s="1"/>
  <c r="N2292" i="2"/>
  <c r="O2292" i="2" s="1"/>
  <c r="N2340" i="2"/>
  <c r="O2340" i="2" s="1"/>
  <c r="N2348" i="2"/>
  <c r="O2348" i="2" s="1"/>
  <c r="N2288" i="2"/>
  <c r="O2288" i="2" s="1"/>
  <c r="N2297" i="2"/>
  <c r="O2297" i="2" s="1"/>
  <c r="N2313" i="2"/>
  <c r="O2313" i="2" s="1"/>
  <c r="N2334" i="2"/>
  <c r="O2334" i="2" s="1"/>
  <c r="N2308" i="2"/>
  <c r="O2308" i="2" s="1"/>
  <c r="N2309" i="2"/>
  <c r="O2309" i="2" s="1"/>
  <c r="N2358" i="2"/>
  <c r="O2358" i="2" s="1"/>
  <c r="N2299" i="2"/>
  <c r="O2299" i="2" s="1"/>
  <c r="N2302" i="2"/>
  <c r="O2302" i="2" s="1"/>
  <c r="N2356" i="2"/>
  <c r="O2356" i="2" s="1"/>
  <c r="N2306" i="2"/>
  <c r="O2306" i="2" s="1"/>
  <c r="N2346" i="2"/>
  <c r="O2346" i="2" s="1"/>
  <c r="N2089" i="2"/>
  <c r="O2089" i="2" s="1"/>
  <c r="N143" i="2"/>
  <c r="O143" i="2" s="1"/>
  <c r="N429" i="2"/>
  <c r="O429" i="2" s="1"/>
  <c r="N1297" i="2"/>
  <c r="O1297" i="2" s="1"/>
  <c r="N244" i="2"/>
  <c r="O244" i="2" s="1"/>
  <c r="N317" i="2"/>
  <c r="O317" i="2" s="1"/>
  <c r="N647" i="2"/>
  <c r="O647" i="2" s="1"/>
  <c r="N311" i="2"/>
  <c r="O311" i="2" s="1"/>
  <c r="N279" i="2"/>
  <c r="O279" i="2" s="1"/>
  <c r="N452" i="2"/>
  <c r="O452" i="2" s="1"/>
  <c r="N703" i="2"/>
  <c r="O703" i="2" s="1"/>
  <c r="N347" i="2"/>
  <c r="O347" i="2" s="1"/>
  <c r="N266" i="2"/>
  <c r="O266" i="2" s="1"/>
  <c r="N1425" i="2"/>
  <c r="O1425" i="2" s="1"/>
  <c r="N823" i="2"/>
  <c r="O823" i="2" s="1"/>
  <c r="E137" i="2"/>
  <c r="N2145" i="2"/>
  <c r="O2145" i="2" s="1"/>
  <c r="N379" i="2"/>
  <c r="O379" i="2" s="1"/>
  <c r="N340" i="2"/>
  <c r="O340" i="2" s="1"/>
  <c r="N285" i="2"/>
  <c r="O285" i="2" s="1"/>
  <c r="N402" i="2"/>
  <c r="O402" i="2" s="1"/>
  <c r="N269" i="2"/>
  <c r="O269" i="2" s="1"/>
  <c r="N334" i="2"/>
  <c r="O334" i="2" s="1"/>
  <c r="N367" i="2"/>
  <c r="O367" i="2" s="1"/>
  <c r="N228" i="2"/>
  <c r="O228" i="2" s="1"/>
  <c r="N2001" i="2"/>
  <c r="O2001" i="2" s="1"/>
  <c r="N743" i="2"/>
  <c r="O743" i="2" s="1"/>
  <c r="N695" i="2"/>
  <c r="O695" i="2" s="1"/>
  <c r="N2065" i="2"/>
  <c r="O2065" i="2" s="1"/>
  <c r="N761" i="2"/>
  <c r="O761" i="2" s="1"/>
  <c r="N1041" i="2"/>
  <c r="O1041" i="2" s="1"/>
  <c r="N1690" i="2"/>
  <c r="O1690" i="2" s="1"/>
  <c r="N144" i="2"/>
  <c r="O144" i="2" s="1"/>
  <c r="N1807" i="2"/>
  <c r="O1807" i="2" s="1"/>
  <c r="N1814" i="2"/>
  <c r="O1814" i="2" s="1"/>
  <c r="N1487" i="2"/>
  <c r="O1487" i="2" s="1"/>
  <c r="N1578" i="2"/>
  <c r="O1578" i="2" s="1"/>
  <c r="N1679" i="2"/>
  <c r="O1679" i="2" s="1"/>
  <c r="N1295" i="2"/>
  <c r="O1295" i="2" s="1"/>
  <c r="N1978" i="2"/>
  <c r="O1978" i="2" s="1"/>
  <c r="N1551" i="2"/>
  <c r="O1551" i="2" s="1"/>
  <c r="N1710" i="2"/>
  <c r="O1710" i="2" s="1"/>
  <c r="N1314" i="2"/>
  <c r="O1314" i="2" s="1"/>
  <c r="N1442" i="2"/>
  <c r="O1442" i="2" s="1"/>
  <c r="N1446" i="2"/>
  <c r="O1446" i="2" s="1"/>
  <c r="N1743" i="2"/>
  <c r="O1743" i="2" s="1"/>
  <c r="N2034" i="2"/>
  <c r="O2034" i="2" s="1"/>
  <c r="N1423" i="2"/>
  <c r="O1423" i="2" s="1"/>
  <c r="N938" i="2"/>
  <c r="O938" i="2" s="1"/>
  <c r="N147" i="2"/>
  <c r="O147" i="2" s="1"/>
  <c r="N757" i="2"/>
  <c r="O757" i="2" s="1"/>
  <c r="N769" i="2"/>
  <c r="O769" i="2" s="1"/>
  <c r="N762" i="2"/>
  <c r="O762" i="2" s="1"/>
  <c r="N980" i="2"/>
  <c r="O980" i="2" s="1"/>
  <c r="N991" i="2"/>
  <c r="O991" i="2" s="1"/>
  <c r="N968" i="2"/>
  <c r="O968" i="2" s="1"/>
  <c r="N984" i="2"/>
  <c r="O984" i="2" s="1"/>
  <c r="N858" i="2"/>
  <c r="O858" i="2" s="1"/>
  <c r="N768" i="2"/>
  <c r="O768" i="2" s="1"/>
  <c r="N1002" i="2"/>
  <c r="O1002" i="2" s="1"/>
  <c r="N935" i="2"/>
  <c r="O935" i="2" s="1"/>
  <c r="N869" i="2"/>
  <c r="O869" i="2" s="1"/>
  <c r="N1003" i="2"/>
  <c r="O1003" i="2" s="1"/>
  <c r="N954" i="2"/>
  <c r="O954" i="2" s="1"/>
  <c r="N999" i="2"/>
  <c r="O999" i="2" s="1"/>
  <c r="N890" i="2"/>
  <c r="O890" i="2" s="1"/>
  <c r="N853" i="2"/>
  <c r="O853" i="2" s="1"/>
  <c r="N876" i="2"/>
  <c r="O876" i="2" s="1"/>
  <c r="N941" i="2"/>
  <c r="O941" i="2" s="1"/>
  <c r="N782" i="2"/>
  <c r="O782" i="2" s="1"/>
  <c r="N1272" i="2"/>
  <c r="O1272" i="2" s="1"/>
  <c r="N1759" i="2"/>
  <c r="O1759" i="2" s="1"/>
  <c r="N217" i="2"/>
  <c r="O217" i="2" s="1"/>
  <c r="N1841" i="2"/>
  <c r="O1841" i="2" s="1"/>
  <c r="N1594" i="2"/>
  <c r="O1594" i="2" s="1"/>
  <c r="N203" i="2"/>
  <c r="O203" i="2" s="1"/>
  <c r="N1878" i="2"/>
  <c r="O1878" i="2" s="1"/>
  <c r="N1846" i="2"/>
  <c r="O1846" i="2" s="1"/>
  <c r="N176" i="2"/>
  <c r="O176" i="2" s="1"/>
  <c r="N960" i="2"/>
  <c r="O960" i="2" s="1"/>
  <c r="N987" i="2"/>
  <c r="O987" i="2" s="1"/>
  <c r="N850" i="2"/>
  <c r="O850" i="2" s="1"/>
  <c r="N903" i="2"/>
  <c r="O903" i="2" s="1"/>
  <c r="N962" i="2"/>
  <c r="O962" i="2" s="1"/>
  <c r="N982" i="2"/>
  <c r="O982" i="2" s="1"/>
  <c r="N977" i="2"/>
  <c r="O977" i="2" s="1"/>
  <c r="N778" i="2"/>
  <c r="O778" i="2" s="1"/>
  <c r="N889" i="2"/>
  <c r="O889" i="2" s="1"/>
  <c r="N859" i="2"/>
  <c r="O859" i="2" s="1"/>
  <c r="N912" i="2"/>
  <c r="O912" i="2" s="1"/>
  <c r="N937" i="2"/>
  <c r="O937" i="2" s="1"/>
  <c r="N970" i="2"/>
  <c r="O970" i="2" s="1"/>
  <c r="N920" i="2"/>
  <c r="O920" i="2" s="1"/>
  <c r="N777" i="2"/>
  <c r="O777" i="2" s="1"/>
  <c r="N803" i="2"/>
  <c r="O803" i="2" s="1"/>
  <c r="N945" i="2"/>
  <c r="O945" i="2" s="1"/>
  <c r="N943" i="2"/>
  <c r="O943" i="2" s="1"/>
  <c r="N826" i="2"/>
  <c r="O826" i="2" s="1"/>
  <c r="N830" i="2"/>
  <c r="O830" i="2" s="1"/>
  <c r="N848" i="2"/>
  <c r="O848" i="2" s="1"/>
  <c r="N790" i="2"/>
  <c r="O790" i="2" s="1"/>
  <c r="N822" i="2"/>
  <c r="O822" i="2" s="1"/>
  <c r="N833" i="2"/>
  <c r="O833" i="2" s="1"/>
  <c r="N976" i="2"/>
  <c r="O976" i="2" s="1"/>
  <c r="N780" i="2"/>
  <c r="O780" i="2" s="1"/>
  <c r="N750" i="2"/>
  <c r="O750" i="2" s="1"/>
  <c r="N800" i="2"/>
  <c r="O800" i="2" s="1"/>
  <c r="N886" i="2"/>
  <c r="O886" i="2" s="1"/>
  <c r="N816" i="2"/>
  <c r="O816" i="2" s="1"/>
  <c r="N821" i="2"/>
  <c r="O821" i="2" s="1"/>
  <c r="N2098" i="2"/>
  <c r="O2098" i="2" s="1"/>
  <c r="N201" i="2"/>
  <c r="O201" i="2" s="1"/>
  <c r="N1626" i="2"/>
  <c r="O1626" i="2" s="1"/>
  <c r="N1778" i="2"/>
  <c r="O1778" i="2" s="1"/>
  <c r="N1647" i="2"/>
  <c r="O1647" i="2" s="1"/>
  <c r="N1566" i="2"/>
  <c r="O1566" i="2" s="1"/>
  <c r="N185" i="2"/>
  <c r="O185" i="2" s="1"/>
  <c r="N1722" i="2"/>
  <c r="O1722" i="2" s="1"/>
  <c r="N207" i="2"/>
  <c r="O207" i="2" s="1"/>
  <c r="N2017" i="2"/>
  <c r="O2017" i="2" s="1"/>
  <c r="N175" i="2"/>
  <c r="O175" i="2" s="1"/>
  <c r="N2170" i="2"/>
  <c r="O2170" i="2" s="1"/>
  <c r="N1775" i="2"/>
  <c r="O1775" i="2" s="1"/>
  <c r="N860" i="2"/>
  <c r="O860" i="2" s="1"/>
  <c r="N981" i="2"/>
  <c r="O981" i="2" s="1"/>
  <c r="N838" i="2"/>
  <c r="O838" i="2" s="1"/>
  <c r="N753" i="2"/>
  <c r="O753" i="2" s="1"/>
  <c r="N817" i="2"/>
  <c r="O817" i="2" s="1"/>
  <c r="N951" i="2"/>
  <c r="O951" i="2" s="1"/>
  <c r="N994" i="2"/>
  <c r="O994" i="2" s="1"/>
  <c r="N891" i="2"/>
  <c r="O891" i="2" s="1"/>
  <c r="N918" i="2"/>
  <c r="O918" i="2" s="1"/>
  <c r="N936" i="2"/>
  <c r="O936" i="2" s="1"/>
  <c r="N919" i="2"/>
  <c r="O919" i="2" s="1"/>
  <c r="N928" i="2"/>
  <c r="O928" i="2" s="1"/>
  <c r="N925" i="2"/>
  <c r="O925" i="2" s="1"/>
  <c r="N795" i="2"/>
  <c r="O795" i="2" s="1"/>
  <c r="N806" i="2"/>
  <c r="O806" i="2" s="1"/>
  <c r="N745" i="2"/>
  <c r="O745" i="2" s="1"/>
  <c r="N958" i="2"/>
  <c r="O958" i="2" s="1"/>
  <c r="N746" i="2"/>
  <c r="O746" i="2" s="1"/>
  <c r="N990" i="2"/>
  <c r="O990" i="2" s="1"/>
  <c r="N789" i="2"/>
  <c r="O789" i="2" s="1"/>
  <c r="N948" i="2"/>
  <c r="O948" i="2" s="1"/>
  <c r="N794" i="2"/>
  <c r="O794" i="2" s="1"/>
  <c r="N900" i="2"/>
  <c r="O900" i="2" s="1"/>
  <c r="N926" i="2"/>
  <c r="O926" i="2" s="1"/>
  <c r="N892" i="2"/>
  <c r="O892" i="2" s="1"/>
  <c r="N1646" i="2"/>
  <c r="O1646" i="2" s="1"/>
  <c r="N1176" i="2"/>
  <c r="O1176" i="2" s="1"/>
  <c r="N1985" i="2"/>
  <c r="O1985" i="2" s="1"/>
  <c r="N1750" i="2"/>
  <c r="O1750" i="2" s="1"/>
  <c r="N1615" i="2"/>
  <c r="O1615" i="2" s="1"/>
  <c r="N1742" i="2"/>
  <c r="O1742" i="2" s="1"/>
  <c r="N1032" i="2"/>
  <c r="O1032" i="2" s="1"/>
  <c r="N1263" i="2"/>
  <c r="O1263" i="2" s="1"/>
  <c r="N967" i="2"/>
  <c r="O967" i="2" s="1"/>
  <c r="N901" i="2"/>
  <c r="O901" i="2" s="1"/>
  <c r="N801" i="2"/>
  <c r="O801" i="2" s="1"/>
  <c r="N864" i="2"/>
  <c r="O864" i="2" s="1"/>
  <c r="N802" i="2"/>
  <c r="O802" i="2" s="1"/>
  <c r="N773" i="2"/>
  <c r="O773" i="2" s="1"/>
  <c r="N993" i="2"/>
  <c r="O993" i="2" s="1"/>
  <c r="N752" i="2"/>
  <c r="O752" i="2" s="1"/>
  <c r="N904" i="2"/>
  <c r="O904" i="2" s="1"/>
  <c r="N863" i="2"/>
  <c r="O863" i="2" s="1"/>
  <c r="N835" i="2"/>
  <c r="O835" i="2" s="1"/>
  <c r="N874" i="2"/>
  <c r="O874" i="2" s="1"/>
  <c r="N927" i="2"/>
  <c r="O927" i="2" s="1"/>
  <c r="N844" i="2"/>
  <c r="O844" i="2" s="1"/>
  <c r="N959" i="2"/>
  <c r="O959" i="2" s="1"/>
  <c r="N812" i="2"/>
  <c r="O812" i="2" s="1"/>
  <c r="N828" i="2"/>
  <c r="O828" i="2" s="1"/>
  <c r="N942" i="2"/>
  <c r="O942" i="2" s="1"/>
  <c r="N923" i="2"/>
  <c r="O923" i="2" s="1"/>
  <c r="N785" i="2"/>
  <c r="O785" i="2" s="1"/>
  <c r="N814" i="2"/>
  <c r="O814" i="2" s="1"/>
  <c r="N1000" i="2"/>
  <c r="O1000" i="2" s="1"/>
  <c r="N763" i="2"/>
  <c r="O763" i="2" s="1"/>
  <c r="N2042" i="2"/>
  <c r="O2042" i="2" s="1"/>
  <c r="N1614" i="2"/>
  <c r="O1614" i="2" s="1"/>
  <c r="N1567" i="2"/>
  <c r="O1567" i="2" s="1"/>
  <c r="N2226" i="2"/>
  <c r="O2226" i="2" s="1"/>
  <c r="N1711" i="2"/>
  <c r="O1711" i="2" s="1"/>
  <c r="N1695" i="2"/>
  <c r="O1695" i="2" s="1"/>
  <c r="N153" i="2"/>
  <c r="O153" i="2" s="1"/>
  <c r="N878" i="2"/>
  <c r="O878" i="2" s="1"/>
  <c r="N964" i="2"/>
  <c r="O964" i="2" s="1"/>
  <c r="N862" i="2"/>
  <c r="O862" i="2" s="1"/>
  <c r="N894" i="2"/>
  <c r="O894" i="2" s="1"/>
  <c r="N898" i="2"/>
  <c r="O898" i="2" s="1"/>
  <c r="N939" i="2"/>
  <c r="O939" i="2" s="1"/>
  <c r="N971" i="2"/>
  <c r="O971" i="2" s="1"/>
  <c r="N832" i="2"/>
  <c r="O832" i="2" s="1"/>
  <c r="N846" i="2"/>
  <c r="O846" i="2" s="1"/>
  <c r="N974" i="2"/>
  <c r="O974" i="2" s="1"/>
  <c r="N996" i="2"/>
  <c r="O996" i="2" s="1"/>
  <c r="N819" i="2"/>
  <c r="O819" i="2" s="1"/>
  <c r="N879" i="2"/>
  <c r="O879" i="2" s="1"/>
  <c r="N870" i="2"/>
  <c r="O870" i="2" s="1"/>
  <c r="N770" i="2"/>
  <c r="O770" i="2" s="1"/>
  <c r="N1016" i="2"/>
  <c r="O1016" i="2" s="1"/>
  <c r="N210" i="2"/>
  <c r="O210" i="2" s="1"/>
  <c r="N160" i="2"/>
  <c r="O160" i="2" s="1"/>
  <c r="N1583" i="2"/>
  <c r="O1583" i="2" s="1"/>
  <c r="N1094" i="2"/>
  <c r="O1094" i="2" s="1"/>
  <c r="N1135" i="2"/>
  <c r="O1135" i="2" s="1"/>
  <c r="N1842" i="2"/>
  <c r="O1842" i="2" s="1"/>
  <c r="N208" i="2"/>
  <c r="O208" i="2" s="1"/>
  <c r="N1631" i="2"/>
  <c r="O1631" i="2" s="1"/>
  <c r="N1906" i="2"/>
  <c r="O1906" i="2" s="1"/>
  <c r="N1874" i="2"/>
  <c r="O1874" i="2" s="1"/>
  <c r="N154" i="2"/>
  <c r="O154" i="2" s="1"/>
  <c r="N150" i="2"/>
  <c r="O150" i="2" s="1"/>
  <c r="N2106" i="2"/>
  <c r="O2106" i="2" s="1"/>
  <c r="N755" i="2"/>
  <c r="O755" i="2" s="1"/>
  <c r="N774" i="2"/>
  <c r="O774" i="2" s="1"/>
  <c r="N849" i="2"/>
  <c r="O849" i="2" s="1"/>
  <c r="N771" i="2"/>
  <c r="O771" i="2" s="1"/>
  <c r="N880" i="2"/>
  <c r="O880" i="2" s="1"/>
  <c r="N1181" i="2"/>
  <c r="O1181" i="2" s="1"/>
  <c r="N1124" i="2"/>
  <c r="O1124" i="2" s="1"/>
  <c r="N1217" i="2"/>
  <c r="O1217" i="2" s="1"/>
  <c r="N1156" i="2"/>
  <c r="O1156" i="2" s="1"/>
  <c r="N1184" i="2"/>
  <c r="O1184" i="2" s="1"/>
  <c r="N1195" i="2"/>
  <c r="O1195" i="2" s="1"/>
  <c r="N1234" i="2"/>
  <c r="O1234" i="2" s="1"/>
  <c r="N1088" i="2"/>
  <c r="O1088" i="2" s="1"/>
  <c r="N1131" i="2"/>
  <c r="O1131" i="2" s="1"/>
  <c r="N1252" i="2"/>
  <c r="O1252" i="2" s="1"/>
  <c r="N1215" i="2"/>
  <c r="O1215" i="2" s="1"/>
  <c r="N1031" i="2"/>
  <c r="O1031" i="2" s="1"/>
  <c r="N1200" i="2"/>
  <c r="O1200" i="2" s="1"/>
  <c r="N1182" i="2"/>
  <c r="O1182" i="2" s="1"/>
  <c r="N1083" i="2"/>
  <c r="O1083" i="2" s="1"/>
  <c r="N1158" i="2"/>
  <c r="O1158" i="2" s="1"/>
  <c r="N1013" i="2"/>
  <c r="O1013" i="2" s="1"/>
  <c r="N1092" i="2"/>
  <c r="O1092" i="2" s="1"/>
  <c r="N1232" i="2"/>
  <c r="O1232" i="2" s="1"/>
  <c r="N1105" i="2"/>
  <c r="O1105" i="2" s="1"/>
  <c r="N1028" i="2"/>
  <c r="O1028" i="2" s="1"/>
  <c r="N1053" i="2"/>
  <c r="O1053" i="2" s="1"/>
  <c r="N1058" i="2"/>
  <c r="O1058" i="2" s="1"/>
  <c r="N1056" i="2"/>
  <c r="O1056" i="2" s="1"/>
  <c r="N1163" i="2"/>
  <c r="O1163" i="2" s="1"/>
  <c r="N1188" i="2"/>
  <c r="O1188" i="2" s="1"/>
  <c r="N1128" i="2"/>
  <c r="O1128" i="2" s="1"/>
  <c r="N1127" i="2"/>
  <c r="O1127" i="2" s="1"/>
  <c r="N1220" i="2"/>
  <c r="O1220" i="2" s="1"/>
  <c r="N1159" i="2"/>
  <c r="O1159" i="2" s="1"/>
  <c r="N1246" i="2"/>
  <c r="O1246" i="2" s="1"/>
  <c r="N1191" i="2"/>
  <c r="O1191" i="2" s="1"/>
  <c r="N1211" i="2"/>
  <c r="O1211" i="2" s="1"/>
  <c r="N1248" i="2"/>
  <c r="O1248" i="2" s="1"/>
  <c r="N1137" i="2"/>
  <c r="O1137" i="2" s="1"/>
  <c r="N1008" i="2"/>
  <c r="O1008" i="2" s="1"/>
  <c r="N1244" i="2"/>
  <c r="O1244" i="2" s="1"/>
  <c r="N1134" i="2"/>
  <c r="O1134" i="2" s="1"/>
  <c r="N1219" i="2"/>
  <c r="O1219" i="2" s="1"/>
  <c r="N1171" i="2"/>
  <c r="O1171" i="2" s="1"/>
  <c r="N2272" i="2"/>
  <c r="O2272" i="2" s="1"/>
  <c r="N2204" i="2"/>
  <c r="O2204" i="2" s="1"/>
  <c r="N2230" i="2"/>
  <c r="O2230" i="2" s="1"/>
  <c r="N1609" i="2"/>
  <c r="O1609" i="2" s="1"/>
  <c r="N1902" i="2"/>
  <c r="O1902" i="2" s="1"/>
  <c r="N2218" i="2"/>
  <c r="O2218" i="2" s="1"/>
  <c r="N1792" i="2"/>
  <c r="O1792" i="2" s="1"/>
  <c r="N2167" i="2"/>
  <c r="O2167" i="2" s="1"/>
  <c r="N2245" i="2"/>
  <c r="O2245" i="2" s="1"/>
  <c r="N172" i="2"/>
  <c r="O172" i="2" s="1"/>
  <c r="N1712" i="2"/>
  <c r="O1712" i="2" s="1"/>
  <c r="N2087" i="2"/>
  <c r="O2087" i="2" s="1"/>
  <c r="N1565" i="2"/>
  <c r="O1565" i="2" s="1"/>
  <c r="N1900" i="2"/>
  <c r="O1900" i="2" s="1"/>
  <c r="N2138" i="2"/>
  <c r="O2138" i="2" s="1"/>
  <c r="N1821" i="2"/>
  <c r="O1821" i="2" s="1"/>
  <c r="N2019" i="2"/>
  <c r="O2019" i="2" s="1"/>
  <c r="N1762" i="2"/>
  <c r="O1762" i="2" s="1"/>
  <c r="N200" i="2"/>
  <c r="O200" i="2" s="1"/>
  <c r="N2092" i="2"/>
  <c r="O2092" i="2" s="1"/>
  <c r="N1687" i="2"/>
  <c r="O1687" i="2" s="1"/>
  <c r="N1905" i="2"/>
  <c r="O1905" i="2" s="1"/>
  <c r="N1735" i="2"/>
  <c r="O1735" i="2" s="1"/>
  <c r="N2172" i="2"/>
  <c r="O2172" i="2" s="1"/>
  <c r="N2038" i="2"/>
  <c r="O2038" i="2" s="1"/>
  <c r="N1713" i="2"/>
  <c r="O1713" i="2" s="1"/>
  <c r="N1541" i="2"/>
  <c r="O1541" i="2" s="1"/>
  <c r="N2256" i="2"/>
  <c r="O2256" i="2" s="1"/>
  <c r="N2039" i="2"/>
  <c r="O2039" i="2" s="1"/>
  <c r="N1669" i="2"/>
  <c r="O1669" i="2" s="1"/>
  <c r="N1627" i="2"/>
  <c r="O1627" i="2" s="1"/>
  <c r="N1610" i="2"/>
  <c r="O1610" i="2" s="1"/>
  <c r="N2026" i="2"/>
  <c r="O2026" i="2" s="1"/>
  <c r="N1838" i="2"/>
  <c r="O1838" i="2" s="1"/>
  <c r="N2208" i="2"/>
  <c r="O2208" i="2" s="1"/>
  <c r="N2238" i="2"/>
  <c r="O2238" i="2" s="1"/>
  <c r="N1803" i="2"/>
  <c r="O1803" i="2" s="1"/>
  <c r="N1834" i="2"/>
  <c r="O1834" i="2" s="1"/>
  <c r="N2140" i="2"/>
  <c r="O2140" i="2" s="1"/>
  <c r="N2102" i="2"/>
  <c r="O2102" i="2" s="1"/>
  <c r="N1529" i="2"/>
  <c r="O1529" i="2" s="1"/>
  <c r="N1868" i="2"/>
  <c r="O1868" i="2" s="1"/>
  <c r="N1697" i="2"/>
  <c r="O1697" i="2" s="1"/>
  <c r="N2240" i="2"/>
  <c r="O2240" i="2" s="1"/>
  <c r="N1658" i="2"/>
  <c r="O1658" i="2" s="1"/>
  <c r="N167" i="2"/>
  <c r="O167" i="2" s="1"/>
  <c r="N2160" i="2"/>
  <c r="O2160" i="2" s="1"/>
  <c r="N2142" i="2"/>
  <c r="O2142" i="2" s="1"/>
  <c r="N2284" i="2"/>
  <c r="O2284" i="2" s="1"/>
  <c r="N1859" i="2"/>
  <c r="O1859" i="2" s="1"/>
  <c r="N1530" i="2"/>
  <c r="O1530" i="2" s="1"/>
  <c r="N1766" i="2"/>
  <c r="O1766" i="2" s="1"/>
  <c r="N1738" i="2"/>
  <c r="O1738" i="2" s="1"/>
  <c r="N1630" i="2"/>
  <c r="O1630" i="2" s="1"/>
  <c r="N1987" i="2"/>
  <c r="O1987" i="2" s="1"/>
  <c r="N1798" i="2"/>
  <c r="O1798" i="2" s="1"/>
  <c r="N171" i="2"/>
  <c r="O171" i="2" s="1"/>
  <c r="N2044" i="2"/>
  <c r="O2044" i="2" s="1"/>
  <c r="N2110" i="2"/>
  <c r="O2110" i="2" s="1"/>
  <c r="N1881" i="2"/>
  <c r="O1881" i="2" s="1"/>
  <c r="N1744" i="2"/>
  <c r="O1744" i="2" s="1"/>
  <c r="N1771" i="2"/>
  <c r="O1771" i="2" s="1"/>
  <c r="N2014" i="2"/>
  <c r="O2014" i="2" s="1"/>
  <c r="N2115" i="2"/>
  <c r="O2115" i="2" s="1"/>
  <c r="N209" i="2"/>
  <c r="O209" i="2" s="1"/>
  <c r="N186" i="2"/>
  <c r="O186" i="2" s="1"/>
  <c r="N1982" i="2"/>
  <c r="O1982" i="2" s="1"/>
  <c r="N2012" i="2"/>
  <c r="O2012" i="2" s="1"/>
  <c r="N2146" i="2"/>
  <c r="O2146" i="2" s="1"/>
  <c r="N748" i="2"/>
  <c r="O748" i="2" s="1"/>
  <c r="N194" i="2"/>
  <c r="O194" i="2" s="1"/>
  <c r="N2231" i="2"/>
  <c r="O2231" i="2" s="1"/>
  <c r="N997" i="2"/>
  <c r="O997" i="2" s="1"/>
  <c r="N906" i="2"/>
  <c r="O906" i="2" s="1"/>
  <c r="N1601" i="2"/>
  <c r="O1601" i="2" s="1"/>
  <c r="N784" i="2"/>
  <c r="O784" i="2" s="1"/>
  <c r="N2151" i="2"/>
  <c r="O2151" i="2" s="1"/>
  <c r="N827" i="2"/>
  <c r="O827" i="2" s="1"/>
  <c r="N1783" i="2"/>
  <c r="O1783" i="2" s="1"/>
  <c r="N787" i="2"/>
  <c r="O787" i="2" s="1"/>
  <c r="N168" i="2"/>
  <c r="O168" i="2" s="1"/>
  <c r="N842" i="2"/>
  <c r="O842" i="2" s="1"/>
  <c r="N2085" i="2"/>
  <c r="O2085" i="2" s="1"/>
  <c r="N193" i="2"/>
  <c r="O193" i="2" s="1"/>
  <c r="N2007" i="2"/>
  <c r="O2007" i="2" s="1"/>
  <c r="N190" i="2"/>
  <c r="O190" i="2" s="1"/>
  <c r="N1863" i="2"/>
  <c r="O1863" i="2" s="1"/>
  <c r="N159" i="2"/>
  <c r="O159" i="2" s="1"/>
  <c r="N206" i="2"/>
  <c r="O206" i="2" s="1"/>
  <c r="N1559" i="2"/>
  <c r="O1559" i="2" s="1"/>
  <c r="N1824" i="2"/>
  <c r="O1824" i="2" s="1"/>
  <c r="N930" i="2"/>
  <c r="O930" i="2" s="1"/>
  <c r="N1761" i="2"/>
  <c r="O1761" i="2" s="1"/>
  <c r="N1723" i="2"/>
  <c r="O1723" i="2" s="1"/>
  <c r="N1996" i="2"/>
  <c r="O1996" i="2" s="1"/>
  <c r="N2112" i="2"/>
  <c r="O2112" i="2" s="1"/>
  <c r="N2046" i="2"/>
  <c r="O2046" i="2" s="1"/>
  <c r="N916" i="2"/>
  <c r="O916" i="2" s="1"/>
  <c r="N192" i="2"/>
  <c r="O192" i="2" s="1"/>
  <c r="N1895" i="2"/>
  <c r="O1895" i="2" s="1"/>
  <c r="N1527" i="2"/>
  <c r="O1527" i="2" s="1"/>
  <c r="N2274" i="2"/>
  <c r="O2274" i="2" s="1"/>
  <c r="N2099" i="2"/>
  <c r="O2099" i="2" s="1"/>
  <c r="N2074" i="2"/>
  <c r="O2074" i="2" s="1"/>
  <c r="N837" i="2"/>
  <c r="O837" i="2" s="1"/>
  <c r="N2163" i="2"/>
  <c r="O2163" i="2" s="1"/>
  <c r="N202" i="2"/>
  <c r="O202" i="2" s="1"/>
  <c r="N1581" i="2"/>
  <c r="O1581" i="2" s="1"/>
  <c r="N754" i="2"/>
  <c r="O754" i="2" s="1"/>
  <c r="N924" i="2"/>
  <c r="O924" i="2" s="1"/>
  <c r="N788" i="2"/>
  <c r="O788" i="2" s="1"/>
  <c r="N866" i="2"/>
  <c r="O866" i="2" s="1"/>
  <c r="N882" i="2"/>
  <c r="O882" i="2" s="1"/>
  <c r="N555" i="2"/>
  <c r="O555" i="2" s="1"/>
  <c r="N579" i="2"/>
  <c r="O579" i="2" s="1"/>
  <c r="N739" i="2"/>
  <c r="O739" i="2" s="1"/>
  <c r="N633" i="2"/>
  <c r="O633" i="2" s="1"/>
  <c r="N707" i="2"/>
  <c r="O707" i="2" s="1"/>
  <c r="N537" i="2"/>
  <c r="O537" i="2" s="1"/>
  <c r="N608" i="2"/>
  <c r="O608" i="2" s="1"/>
  <c r="N624" i="2"/>
  <c r="O624" i="2" s="1"/>
  <c r="N505" i="2"/>
  <c r="O505" i="2" s="1"/>
  <c r="N672" i="2"/>
  <c r="O672" i="2" s="1"/>
  <c r="N688" i="2"/>
  <c r="O688" i="2" s="1"/>
  <c r="N1251" i="2"/>
  <c r="O1251" i="2" s="1"/>
  <c r="N1180" i="2"/>
  <c r="O1180" i="2" s="1"/>
  <c r="N1010" i="2"/>
  <c r="O1010" i="2" s="1"/>
  <c r="N1221" i="2"/>
  <c r="O1221" i="2" s="1"/>
  <c r="N1059" i="2"/>
  <c r="O1059" i="2" s="1"/>
  <c r="N1844" i="2"/>
  <c r="O1844" i="2" s="1"/>
  <c r="N947" i="2"/>
  <c r="O947" i="2" s="1"/>
  <c r="N875" i="2"/>
  <c r="O875" i="2" s="1"/>
  <c r="N786" i="2"/>
  <c r="O786" i="2" s="1"/>
  <c r="N792" i="2"/>
  <c r="O792" i="2" s="1"/>
  <c r="N873" i="2"/>
  <c r="O873" i="2" s="1"/>
  <c r="N1074" i="2"/>
  <c r="O1074" i="2" s="1"/>
  <c r="N1189" i="2"/>
  <c r="O1189" i="2" s="1"/>
  <c r="N1130" i="2"/>
  <c r="O1130" i="2" s="1"/>
  <c r="N1011" i="2"/>
  <c r="O1011" i="2" s="1"/>
  <c r="N2235" i="2"/>
  <c r="O2235" i="2" s="1"/>
  <c r="N888" i="2"/>
  <c r="O888" i="2" s="1"/>
  <c r="N811" i="2"/>
  <c r="O811" i="2" s="1"/>
  <c r="N845" i="2"/>
  <c r="O845" i="2" s="1"/>
  <c r="N963" i="2"/>
  <c r="O963" i="2" s="1"/>
  <c r="N966" i="2"/>
  <c r="O966" i="2" s="1"/>
  <c r="N582" i="2"/>
  <c r="O582" i="2" s="1"/>
  <c r="N542" i="2"/>
  <c r="O542" i="2" s="1"/>
  <c r="N697" i="2"/>
  <c r="O697" i="2" s="1"/>
  <c r="N528" i="2"/>
  <c r="O528" i="2" s="1"/>
  <c r="N1209" i="2"/>
  <c r="O1209" i="2" s="1"/>
  <c r="N1258" i="2"/>
  <c r="O1258" i="2" s="1"/>
  <c r="N1205" i="2"/>
  <c r="O1205" i="2" s="1"/>
  <c r="N744" i="2"/>
  <c r="O744" i="2" s="1"/>
  <c r="N1148" i="2"/>
  <c r="O1148" i="2" s="1"/>
  <c r="N1166" i="2"/>
  <c r="O1166" i="2" s="1"/>
  <c r="N840" i="2"/>
  <c r="O840" i="2" s="1"/>
  <c r="N1076" i="2"/>
  <c r="O1076" i="2" s="1"/>
  <c r="N1147" i="2"/>
  <c r="O1147" i="2" s="1"/>
  <c r="N1108" i="2"/>
  <c r="O1108" i="2" s="1"/>
  <c r="N1243" i="2"/>
  <c r="O1243" i="2" s="1"/>
  <c r="N1018" i="2"/>
  <c r="O1018" i="2" s="1"/>
  <c r="N1141" i="2"/>
  <c r="O1141" i="2" s="1"/>
  <c r="N1174" i="2"/>
  <c r="O1174" i="2" s="1"/>
  <c r="N1082" i="2"/>
  <c r="O1082" i="2" s="1"/>
  <c r="N1204" i="2"/>
  <c r="O1204" i="2" s="1"/>
  <c r="N1019" i="2"/>
  <c r="O1019" i="2" s="1"/>
  <c r="N1197" i="2"/>
  <c r="O1197" i="2" s="1"/>
  <c r="N1210" i="2"/>
  <c r="O1210" i="2" s="1"/>
  <c r="N1201" i="2"/>
  <c r="O1201" i="2" s="1"/>
  <c r="N1035" i="2"/>
  <c r="O1035" i="2" s="1"/>
  <c r="N1145" i="2"/>
  <c r="O1145" i="2" s="1"/>
  <c r="N1023" i="2"/>
  <c r="O1023" i="2" s="1"/>
  <c r="N1120" i="2"/>
  <c r="O1120" i="2" s="1"/>
  <c r="N1090" i="2"/>
  <c r="O1090" i="2" s="1"/>
  <c r="N1238" i="2"/>
  <c r="O1238" i="2" s="1"/>
  <c r="N1264" i="2"/>
  <c r="O1264" i="2" s="1"/>
  <c r="N1121" i="2"/>
  <c r="O1121" i="2" s="1"/>
  <c r="N1169" i="2"/>
  <c r="O1169" i="2" s="1"/>
  <c r="N1150" i="2"/>
  <c r="O1150" i="2" s="1"/>
  <c r="N1101" i="2"/>
  <c r="O1101" i="2" s="1"/>
  <c r="N1046" i="2"/>
  <c r="O1046" i="2" s="1"/>
  <c r="N1026" i="2"/>
  <c r="O1026" i="2" s="1"/>
  <c r="N1157" i="2"/>
  <c r="O1157" i="2" s="1"/>
  <c r="N1239" i="2"/>
  <c r="O1239" i="2" s="1"/>
  <c r="N1259" i="2"/>
  <c r="O1259" i="2" s="1"/>
  <c r="N1249" i="2"/>
  <c r="O1249" i="2" s="1"/>
  <c r="N1079" i="2"/>
  <c r="O1079" i="2" s="1"/>
  <c r="N1125" i="2"/>
  <c r="O1125" i="2" s="1"/>
  <c r="N1146" i="2"/>
  <c r="O1146" i="2" s="1"/>
  <c r="N1142" i="2"/>
  <c r="O1142" i="2" s="1"/>
  <c r="N1179" i="2"/>
  <c r="O1179" i="2" s="1"/>
  <c r="N1095" i="2"/>
  <c r="O1095" i="2" s="1"/>
  <c r="N1261" i="2"/>
  <c r="O1261" i="2" s="1"/>
  <c r="N1084" i="2"/>
  <c r="O1084" i="2" s="1"/>
  <c r="N1075" i="2"/>
  <c r="O1075" i="2" s="1"/>
  <c r="N1241" i="2"/>
  <c r="O1241" i="2" s="1"/>
  <c r="N2016" i="2"/>
  <c r="O2016" i="2" s="1"/>
  <c r="N1611" i="2"/>
  <c r="O1611" i="2" s="1"/>
  <c r="N1665" i="2"/>
  <c r="O1665" i="2" s="1"/>
  <c r="N1948" i="2"/>
  <c r="O1948" i="2" s="1"/>
  <c r="N2128" i="2"/>
  <c r="O2128" i="2" s="1"/>
  <c r="N2078" i="2"/>
  <c r="O2078" i="2" s="1"/>
  <c r="N1538" i="2"/>
  <c r="O1538" i="2" s="1"/>
  <c r="N2188" i="2"/>
  <c r="O2188" i="2" s="1"/>
  <c r="N1536" i="2"/>
  <c r="O1536" i="2" s="1"/>
  <c r="N1911" i="2"/>
  <c r="O1911" i="2" s="1"/>
  <c r="N1845" i="2"/>
  <c r="O1845" i="2" s="1"/>
  <c r="N2090" i="2"/>
  <c r="O2090" i="2" s="1"/>
  <c r="N1599" i="2"/>
  <c r="O1599" i="2" s="1"/>
  <c r="N1569" i="2"/>
  <c r="O1569" i="2" s="1"/>
  <c r="N1831" i="2"/>
  <c r="O1831" i="2" s="1"/>
  <c r="N1714" i="2"/>
  <c r="O1714" i="2" s="1"/>
  <c r="N1662" i="2"/>
  <c r="O1662" i="2" s="1"/>
  <c r="N146" i="2"/>
  <c r="O146" i="2" s="1"/>
  <c r="N1980" i="2"/>
  <c r="O1980" i="2" s="1"/>
  <c r="N1575" i="2"/>
  <c r="O1575" i="2" s="1"/>
  <c r="N218" i="2"/>
  <c r="O218" i="2" s="1"/>
  <c r="N1734" i="2"/>
  <c r="O1734" i="2" s="1"/>
  <c r="N1580" i="2"/>
  <c r="O1580" i="2" s="1"/>
  <c r="N1910" i="2"/>
  <c r="O1910" i="2" s="1"/>
  <c r="N216" i="2"/>
  <c r="O216" i="2" s="1"/>
  <c r="N2227" i="2"/>
  <c r="O2227" i="2" s="1"/>
  <c r="N1660" i="2"/>
  <c r="O1660" i="2" s="1"/>
  <c r="N2144" i="2"/>
  <c r="O2144" i="2" s="1"/>
  <c r="N1820" i="2"/>
  <c r="O1820" i="2" s="1"/>
  <c r="N1650" i="2"/>
  <c r="O1650" i="2" s="1"/>
  <c r="N1804" i="2"/>
  <c r="O1804" i="2" s="1"/>
  <c r="N1678" i="2"/>
  <c r="O1678" i="2" s="1"/>
  <c r="N1836" i="2"/>
  <c r="O1836" i="2" s="1"/>
  <c r="N1858" i="2"/>
  <c r="O1858" i="2" s="1"/>
  <c r="N1916" i="2"/>
  <c r="O1916" i="2" s="1"/>
  <c r="N1952" i="2"/>
  <c r="O1952" i="2" s="1"/>
  <c r="N1547" i="2"/>
  <c r="O1547" i="2" s="1"/>
  <c r="N1884" i="2"/>
  <c r="O1884" i="2" s="1"/>
  <c r="N2259" i="2"/>
  <c r="O2259" i="2" s="1"/>
  <c r="N2064" i="2"/>
  <c r="O2064" i="2" s="1"/>
  <c r="N1950" i="2"/>
  <c r="O1950" i="2" s="1"/>
  <c r="N1595" i="2"/>
  <c r="O1595" i="2" s="1"/>
  <c r="N1612" i="2"/>
  <c r="O1612" i="2" s="1"/>
  <c r="N1984" i="2"/>
  <c r="O1984" i="2" s="1"/>
  <c r="N1579" i="2"/>
  <c r="O1579" i="2" s="1"/>
  <c r="N1791" i="2"/>
  <c r="O1791" i="2" s="1"/>
  <c r="N1810" i="2"/>
  <c r="O1810" i="2" s="1"/>
  <c r="N1904" i="2"/>
  <c r="O1904" i="2" s="1"/>
  <c r="N2279" i="2"/>
  <c r="O2279" i="2" s="1"/>
  <c r="N1772" i="2"/>
  <c r="O1772" i="2" s="1"/>
  <c r="N2166" i="2"/>
  <c r="O2166" i="2" s="1"/>
  <c r="N161" i="2"/>
  <c r="O161" i="2" s="1"/>
  <c r="N1655" i="2"/>
  <c r="O1655" i="2" s="1"/>
  <c r="N182" i="2"/>
  <c r="O182" i="2" s="1"/>
  <c r="N1953" i="2"/>
  <c r="O1953" i="2" s="1"/>
  <c r="N2275" i="2"/>
  <c r="O2275" i="2" s="1"/>
  <c r="N1861" i="2"/>
  <c r="O1861" i="2" s="1"/>
  <c r="N1767" i="2"/>
  <c r="O1767" i="2" s="1"/>
  <c r="N2198" i="2"/>
  <c r="O2198" i="2" s="1"/>
  <c r="N1563" i="2"/>
  <c r="O1563" i="2" s="1"/>
  <c r="N1964" i="2"/>
  <c r="O1964" i="2" s="1"/>
  <c r="N1623" i="2"/>
  <c r="O1623" i="2" s="1"/>
  <c r="N1543" i="2"/>
  <c r="O1543" i="2" s="1"/>
  <c r="N1755" i="2"/>
  <c r="O1755" i="2" s="1"/>
  <c r="N1532" i="2"/>
  <c r="O1532" i="2" s="1"/>
  <c r="N1674" i="2"/>
  <c r="O1674" i="2" s="1"/>
  <c r="N1632" i="2"/>
  <c r="O1632" i="2" s="1"/>
  <c r="N1629" i="2"/>
  <c r="O1629" i="2" s="1"/>
  <c r="N1564" i="2"/>
  <c r="O1564" i="2" s="1"/>
  <c r="N1802" i="2"/>
  <c r="O1802" i="2" s="1"/>
  <c r="N2174" i="2"/>
  <c r="O2174" i="2" s="1"/>
  <c r="N1534" i="2"/>
  <c r="O1534" i="2" s="1"/>
  <c r="N2096" i="2"/>
  <c r="O2096" i="2" s="1"/>
  <c r="N220" i="2"/>
  <c r="O220" i="2" s="1"/>
  <c r="N2141" i="2"/>
  <c r="O2141" i="2" s="1"/>
  <c r="N1938" i="2"/>
  <c r="O1938" i="2" s="1"/>
  <c r="N1724" i="2"/>
  <c r="O1724" i="2" s="1"/>
  <c r="N163" i="2"/>
  <c r="O163" i="2" s="1"/>
  <c r="N1568" i="2"/>
  <c r="O1568" i="2" s="1"/>
  <c r="N1885" i="2"/>
  <c r="O1885" i="2" s="1"/>
  <c r="N1675" i="2"/>
  <c r="O1675" i="2" s="1"/>
  <c r="N1797" i="2"/>
  <c r="O1797" i="2" s="1"/>
  <c r="N2252" i="2"/>
  <c r="O2252" i="2" s="1"/>
  <c r="N877" i="2"/>
  <c r="O877" i="2" s="1"/>
  <c r="N2009" i="2"/>
  <c r="O2009" i="2" s="1"/>
  <c r="N905" i="2"/>
  <c r="O905" i="2" s="1"/>
  <c r="N2205" i="2"/>
  <c r="O2205" i="2" s="1"/>
  <c r="N1827" i="2"/>
  <c r="O1827" i="2" s="1"/>
  <c r="N896" i="2"/>
  <c r="O896" i="2" s="1"/>
  <c r="N913" i="2"/>
  <c r="O913" i="2" s="1"/>
  <c r="N1973" i="2"/>
  <c r="O1973" i="2" s="1"/>
  <c r="N2076" i="2"/>
  <c r="O2076" i="2" s="1"/>
  <c r="N2149" i="2"/>
  <c r="O2149" i="2" s="1"/>
  <c r="N170" i="2"/>
  <c r="O170" i="2" s="1"/>
  <c r="N2013" i="2"/>
  <c r="O2013" i="2" s="1"/>
  <c r="N1959" i="2"/>
  <c r="O1959" i="2" s="1"/>
  <c r="N2236" i="2"/>
  <c r="O2236" i="2" s="1"/>
  <c r="N2243" i="2"/>
  <c r="O2243" i="2" s="1"/>
  <c r="N219" i="2"/>
  <c r="O219" i="2" s="1"/>
  <c r="N1545" i="2"/>
  <c r="O1545" i="2" s="1"/>
  <c r="N764" i="2"/>
  <c r="O764" i="2" s="1"/>
  <c r="N2131" i="2"/>
  <c r="O2131" i="2" s="1"/>
  <c r="N2055" i="2"/>
  <c r="O2055" i="2" s="1"/>
  <c r="N805" i="2"/>
  <c r="O805" i="2" s="1"/>
  <c r="N1600" i="2"/>
  <c r="O1600" i="2" s="1"/>
  <c r="N1929" i="2"/>
  <c r="O1929" i="2" s="1"/>
  <c r="N1618" i="2"/>
  <c r="O1618" i="2" s="1"/>
  <c r="N2032" i="2"/>
  <c r="O2032" i="2" s="1"/>
  <c r="N1561" i="2"/>
  <c r="O1561" i="2" s="1"/>
  <c r="N1794" i="2"/>
  <c r="O1794" i="2" s="1"/>
  <c r="N1942" i="2"/>
  <c r="O1942" i="2" s="1"/>
  <c r="N986" i="2"/>
  <c r="O986" i="2" s="1"/>
  <c r="N957" i="2"/>
  <c r="O957" i="2" s="1"/>
  <c r="N950" i="2"/>
  <c r="O950" i="2" s="1"/>
  <c r="N2070" i="2"/>
  <c r="O2070" i="2" s="1"/>
  <c r="N2029" i="2"/>
  <c r="O2029" i="2" s="1"/>
  <c r="N796" i="2"/>
  <c r="O796" i="2" s="1"/>
  <c r="N922" i="2"/>
  <c r="O922" i="2" s="1"/>
  <c r="N995" i="2"/>
  <c r="O995" i="2" s="1"/>
  <c r="N931" i="2"/>
  <c r="O931" i="2" s="1"/>
  <c r="N881" i="2"/>
  <c r="O881" i="2" s="1"/>
  <c r="N825" i="2"/>
  <c r="O825" i="2" s="1"/>
  <c r="N956" i="2"/>
  <c r="O956" i="2" s="1"/>
  <c r="N592" i="2"/>
  <c r="O592" i="2" s="1"/>
  <c r="N713" i="2"/>
  <c r="O713" i="2" s="1"/>
  <c r="N610" i="2"/>
  <c r="O610" i="2" s="1"/>
  <c r="N601" i="2"/>
  <c r="O601" i="2" s="1"/>
  <c r="N578" i="2"/>
  <c r="O578" i="2" s="1"/>
  <c r="N546" i="2"/>
  <c r="O546" i="2" s="1"/>
  <c r="N585" i="2"/>
  <c r="O585" i="2" s="1"/>
  <c r="N491" i="2"/>
  <c r="O491" i="2" s="1"/>
  <c r="N649" i="2"/>
  <c r="O649" i="2" s="1"/>
  <c r="N665" i="2"/>
  <c r="O665" i="2" s="1"/>
  <c r="N1107" i="2"/>
  <c r="O1107" i="2" s="1"/>
  <c r="N1036" i="2"/>
  <c r="O1036" i="2" s="1"/>
  <c r="N1228" i="2"/>
  <c r="O1228" i="2" s="1"/>
  <c r="N1097" i="2"/>
  <c r="O1097" i="2" s="1"/>
  <c r="N1045" i="2"/>
  <c r="O1045" i="2" s="1"/>
  <c r="N969" i="2"/>
  <c r="O969" i="2" s="1"/>
  <c r="N897" i="2"/>
  <c r="O897" i="2" s="1"/>
  <c r="N781" i="2"/>
  <c r="O781" i="2" s="1"/>
  <c r="N813" i="2"/>
  <c r="O813" i="2" s="1"/>
  <c r="N1165" i="2"/>
  <c r="O1165" i="2" s="1"/>
  <c r="N1162" i="2"/>
  <c r="O1162" i="2" s="1"/>
  <c r="N1057" i="2"/>
  <c r="O1057" i="2" s="1"/>
  <c r="N1106" i="2"/>
  <c r="O1106" i="2" s="1"/>
  <c r="N1990" i="2"/>
  <c r="O1990" i="2" s="1"/>
  <c r="N836" i="2"/>
  <c r="O836" i="2" s="1"/>
  <c r="N857" i="2"/>
  <c r="O857" i="2" s="1"/>
  <c r="N946" i="2"/>
  <c r="O946" i="2" s="1"/>
  <c r="N972" i="2"/>
  <c r="O972" i="2" s="1"/>
  <c r="N756" i="2"/>
  <c r="O756" i="2" s="1"/>
  <c r="N793" i="2"/>
  <c r="O793" i="2" s="1"/>
  <c r="N569" i="2"/>
  <c r="O569" i="2" s="1"/>
  <c r="N675" i="2"/>
  <c r="O675" i="2" s="1"/>
  <c r="N718" i="2"/>
  <c r="O718" i="2" s="1"/>
  <c r="N678" i="2"/>
  <c r="O678" i="2" s="1"/>
  <c r="N1062" i="2"/>
  <c r="O1062" i="2" s="1"/>
  <c r="N1020" i="2"/>
  <c r="O1020" i="2" s="1"/>
  <c r="N1155" i="2"/>
  <c r="O1155" i="2" s="1"/>
  <c r="N929" i="2"/>
  <c r="O929" i="2" s="1"/>
  <c r="N818" i="2"/>
  <c r="O818" i="2" s="1"/>
  <c r="N1203" i="2"/>
  <c r="O1203" i="2" s="1"/>
  <c r="N1009" i="2"/>
  <c r="O1009" i="2" s="1"/>
  <c r="N1212" i="2"/>
  <c r="O1212" i="2" s="1"/>
  <c r="N797" i="2"/>
  <c r="O797" i="2" s="1"/>
  <c r="N909" i="2"/>
  <c r="O909" i="2" s="1"/>
  <c r="N899" i="2"/>
  <c r="O899" i="2" s="1"/>
  <c r="N1017" i="2"/>
  <c r="O1017" i="2" s="1"/>
  <c r="N1085" i="2"/>
  <c r="O1085" i="2" s="1"/>
  <c r="N1063" i="2"/>
  <c r="O1063" i="2" s="1"/>
  <c r="N1070" i="2"/>
  <c r="O1070" i="2" s="1"/>
  <c r="N1034" i="2"/>
  <c r="O1034" i="2" s="1"/>
  <c r="N1047" i="2"/>
  <c r="O1047" i="2" s="1"/>
  <c r="N1060" i="2"/>
  <c r="O1060" i="2" s="1"/>
  <c r="N1115" i="2"/>
  <c r="O1115" i="2" s="1"/>
  <c r="N1102" i="2"/>
  <c r="O1102" i="2" s="1"/>
  <c r="N1111" i="2"/>
  <c r="O1111" i="2" s="1"/>
  <c r="N1154" i="2"/>
  <c r="O1154" i="2" s="1"/>
  <c r="N1089" i="2"/>
  <c r="O1089" i="2" s="1"/>
  <c r="N1229" i="2"/>
  <c r="O1229" i="2" s="1"/>
  <c r="N1136" i="2"/>
  <c r="O1136" i="2" s="1"/>
  <c r="N1114" i="2"/>
  <c r="O1114" i="2" s="1"/>
  <c r="N1022" i="2"/>
  <c r="O1022" i="2" s="1"/>
  <c r="N1206" i="2"/>
  <c r="O1206" i="2" s="1"/>
  <c r="N1132" i="2"/>
  <c r="O1132" i="2" s="1"/>
  <c r="N1230" i="2"/>
  <c r="O1230" i="2" s="1"/>
  <c r="N1504" i="2"/>
  <c r="O1504" i="2" s="1"/>
  <c r="N1801" i="2"/>
  <c r="O1801" i="2" s="1"/>
  <c r="N2018" i="2"/>
  <c r="O2018" i="2" s="1"/>
  <c r="N1436" i="2"/>
  <c r="O1436" i="2" s="1"/>
  <c r="N1949" i="2"/>
  <c r="O1949" i="2" s="1"/>
  <c r="N1403" i="2"/>
  <c r="O1403" i="2" s="1"/>
  <c r="N149" i="2"/>
  <c r="O149" i="2" s="1"/>
  <c r="N1968" i="2"/>
  <c r="O1968" i="2" s="1"/>
  <c r="N1955" i="2"/>
  <c r="O1955" i="2" s="1"/>
  <c r="N1463" i="2"/>
  <c r="O1463" i="2" s="1"/>
  <c r="N2154" i="2"/>
  <c r="O2154" i="2" s="1"/>
  <c r="N1989" i="2"/>
  <c r="O1989" i="2" s="1"/>
  <c r="N2083" i="2"/>
  <c r="O2083" i="2" s="1"/>
  <c r="N1971" i="2"/>
  <c r="O1971" i="2" s="1"/>
  <c r="N1974" i="2"/>
  <c r="O1974" i="2" s="1"/>
  <c r="N1921" i="2"/>
  <c r="O1921" i="2" s="1"/>
  <c r="N1826" i="2"/>
  <c r="O1826" i="2" s="1"/>
  <c r="N1440" i="2"/>
  <c r="O1440" i="2" s="1"/>
  <c r="N195" i="2"/>
  <c r="O195" i="2" s="1"/>
  <c r="N1372" i="2"/>
  <c r="O1372" i="2" s="1"/>
  <c r="N1865" i="2"/>
  <c r="O1865" i="2" s="1"/>
  <c r="N1954" i="2"/>
  <c r="O1954" i="2" s="1"/>
  <c r="N1847" i="2"/>
  <c r="O1847" i="2" s="1"/>
  <c r="N1870" i="2"/>
  <c r="O1870" i="2" s="1"/>
  <c r="N1279" i="2"/>
  <c r="O1279" i="2" s="1"/>
  <c r="N1392" i="2"/>
  <c r="O1392" i="2" s="1"/>
  <c r="N1866" i="2"/>
  <c r="O1866" i="2" s="1"/>
  <c r="N2202" i="2"/>
  <c r="O2202" i="2" s="1"/>
  <c r="N1852" i="2"/>
  <c r="O1852" i="2" s="1"/>
  <c r="N2010" i="2"/>
  <c r="O2010" i="2" s="1"/>
  <c r="N1891" i="2"/>
  <c r="O1891" i="2" s="1"/>
  <c r="N2263" i="2"/>
  <c r="O2263" i="2" s="1"/>
  <c r="N2156" i="2"/>
  <c r="O2156" i="2" s="1"/>
  <c r="N156" i="2"/>
  <c r="O156" i="2" s="1"/>
  <c r="N1799" i="2"/>
  <c r="O1799" i="2" s="1"/>
  <c r="N1334" i="2"/>
  <c r="O1334" i="2" s="1"/>
  <c r="N1298" i="2"/>
  <c r="O1298" i="2" s="1"/>
  <c r="N204" i="2"/>
  <c r="O204" i="2" s="1"/>
  <c r="N1875" i="2"/>
  <c r="O1875" i="2" s="1"/>
  <c r="N1424" i="2"/>
  <c r="O1424" i="2" s="1"/>
  <c r="N2108" i="2"/>
  <c r="O2108" i="2" s="1"/>
  <c r="N1890" i="2"/>
  <c r="O1890" i="2" s="1"/>
  <c r="N2220" i="2"/>
  <c r="O2220" i="2" s="1"/>
  <c r="N1888" i="2"/>
  <c r="O1888" i="2" s="1"/>
  <c r="N1939" i="2"/>
  <c r="O1939" i="2" s="1"/>
  <c r="N1787" i="2"/>
  <c r="O1787" i="2" s="1"/>
  <c r="N1962" i="2"/>
  <c r="O1962" i="2" s="1"/>
  <c r="N2037" i="2"/>
  <c r="O2037" i="2" s="1"/>
  <c r="N213" i="2"/>
  <c r="O213" i="2" s="1"/>
  <c r="N2234" i="2"/>
  <c r="O2234" i="2" s="1"/>
  <c r="N2035" i="2"/>
  <c r="O2035" i="2" s="1"/>
  <c r="N2213" i="2"/>
  <c r="O2213" i="2" s="1"/>
  <c r="N851" i="2"/>
  <c r="O851" i="2" s="1"/>
  <c r="N1338" i="2"/>
  <c r="O1338" i="2" s="1"/>
  <c r="N2051" i="2"/>
  <c r="O2051" i="2" s="1"/>
  <c r="N940" i="2"/>
  <c r="O940" i="2" s="1"/>
  <c r="N776" i="2"/>
  <c r="O776" i="2" s="1"/>
  <c r="N809" i="2"/>
  <c r="O809" i="2" s="1"/>
  <c r="N829" i="2"/>
  <c r="O829" i="2" s="1"/>
  <c r="N868" i="2"/>
  <c r="O868" i="2" s="1"/>
  <c r="N729" i="2"/>
  <c r="O729" i="2" s="1"/>
  <c r="N521" i="2"/>
  <c r="O521" i="2" s="1"/>
  <c r="N714" i="2"/>
  <c r="O714" i="2" s="1"/>
  <c r="N507" i="2"/>
  <c r="O507" i="2" s="1"/>
  <c r="N1073" i="2"/>
  <c r="O1073" i="2" s="1"/>
  <c r="N1153" i="2"/>
  <c r="O1153" i="2" s="1"/>
  <c r="N779" i="2"/>
  <c r="O779" i="2" s="1"/>
  <c r="N758" i="2"/>
  <c r="O758" i="2" s="1"/>
  <c r="N1245" i="2"/>
  <c r="O1245" i="2" s="1"/>
  <c r="N1226" i="2"/>
  <c r="O1226" i="2" s="1"/>
  <c r="N953" i="2"/>
  <c r="O953" i="2" s="1"/>
  <c r="N965" i="2"/>
  <c r="O965" i="2" s="1"/>
  <c r="N1099" i="2"/>
  <c r="O1099" i="2" s="1"/>
  <c r="N1014" i="2"/>
  <c r="O1014" i="2" s="1"/>
  <c r="N1064" i="2"/>
  <c r="O1064" i="2" s="1"/>
  <c r="N1078" i="2"/>
  <c r="O1078" i="2" s="1"/>
  <c r="N1207" i="2"/>
  <c r="O1207" i="2" s="1"/>
  <c r="N1040" i="2"/>
  <c r="O1040" i="2" s="1"/>
  <c r="N1051" i="2"/>
  <c r="O1051" i="2" s="1"/>
  <c r="N1175" i="2"/>
  <c r="O1175" i="2" s="1"/>
  <c r="N1227" i="2"/>
  <c r="O1227" i="2" s="1"/>
  <c r="N1236" i="2"/>
  <c r="O1236" i="2" s="1"/>
  <c r="N1168" i="2"/>
  <c r="O1168" i="2" s="1"/>
  <c r="N1049" i="2"/>
  <c r="O1049" i="2" s="1"/>
  <c r="N1109" i="2"/>
  <c r="O1109" i="2" s="1"/>
  <c r="N1237" i="2"/>
  <c r="O1237" i="2" s="1"/>
  <c r="N1044" i="2"/>
  <c r="O1044" i="2" s="1"/>
  <c r="N1214" i="2"/>
  <c r="O1214" i="2" s="1"/>
  <c r="N1143" i="2"/>
  <c r="O1143" i="2" s="1"/>
  <c r="N1067" i="2"/>
  <c r="O1067" i="2" s="1"/>
  <c r="N1255" i="2"/>
  <c r="O1255" i="2" s="1"/>
  <c r="N1223" i="2"/>
  <c r="O1223" i="2" s="1"/>
  <c r="N1024" i="2"/>
  <c r="O1024" i="2" s="1"/>
  <c r="N1029" i="2"/>
  <c r="O1029" i="2" s="1"/>
  <c r="N1192" i="2"/>
  <c r="O1192" i="2" s="1"/>
  <c r="N1216" i="2"/>
  <c r="O1216" i="2" s="1"/>
  <c r="N1177" i="2"/>
  <c r="O1177" i="2" s="1"/>
  <c r="N1172" i="2"/>
  <c r="O1172" i="2" s="1"/>
  <c r="N1242" i="2"/>
  <c r="O1242" i="2" s="1"/>
  <c r="N1202" i="2"/>
  <c r="O1202" i="2" s="1"/>
  <c r="N1110" i="2"/>
  <c r="O1110" i="2" s="1"/>
  <c r="N1161" i="2"/>
  <c r="O1161" i="2" s="1"/>
  <c r="N1170" i="2"/>
  <c r="O1170" i="2" s="1"/>
  <c r="N1193" i="2"/>
  <c r="O1193" i="2" s="1"/>
  <c r="N1151" i="2"/>
  <c r="O1151" i="2" s="1"/>
  <c r="N1015" i="2"/>
  <c r="O1015" i="2" s="1"/>
  <c r="N1152" i="2"/>
  <c r="O1152" i="2" s="1"/>
  <c r="N1025" i="2"/>
  <c r="O1025" i="2" s="1"/>
  <c r="N1194" i="2"/>
  <c r="O1194" i="2" s="1"/>
  <c r="N1113" i="2"/>
  <c r="O1113" i="2" s="1"/>
  <c r="N1061" i="2"/>
  <c r="O1061" i="2" s="1"/>
  <c r="N1021" i="2"/>
  <c r="O1021" i="2" s="1"/>
  <c r="N1760" i="2"/>
  <c r="O1760" i="2" s="1"/>
  <c r="N2135" i="2"/>
  <c r="O2135" i="2" s="1"/>
  <c r="N2181" i="2"/>
  <c r="O2181" i="2" s="1"/>
  <c r="N1692" i="2"/>
  <c r="O1692" i="2" s="1"/>
  <c r="N2067" i="2"/>
  <c r="O2067" i="2" s="1"/>
  <c r="N2053" i="2"/>
  <c r="O2053" i="2" s="1"/>
  <c r="N1872" i="2"/>
  <c r="O1872" i="2" s="1"/>
  <c r="N2247" i="2"/>
  <c r="O2247" i="2" s="1"/>
  <c r="N165" i="2"/>
  <c r="O165" i="2" s="1"/>
  <c r="N1659" i="2"/>
  <c r="O1659" i="2" s="1"/>
  <c r="N1932" i="2"/>
  <c r="O1932" i="2" s="1"/>
  <c r="N1793" i="2"/>
  <c r="O1793" i="2" s="1"/>
  <c r="N2224" i="2"/>
  <c r="O2224" i="2" s="1"/>
  <c r="N2270" i="2"/>
  <c r="O2270" i="2" s="1"/>
  <c r="N1901" i="2"/>
  <c r="O1901" i="2" s="1"/>
  <c r="N1719" i="2"/>
  <c r="O1719" i="2" s="1"/>
  <c r="N1590" i="2"/>
  <c r="O1590" i="2" s="1"/>
  <c r="N191" i="2"/>
  <c r="O191" i="2" s="1"/>
  <c r="N2147" i="2"/>
  <c r="O2147" i="2" s="1"/>
  <c r="N1562" i="2"/>
  <c r="O1562" i="2" s="1"/>
  <c r="N1969" i="2"/>
  <c r="O1969" i="2" s="1"/>
  <c r="N2077" i="2"/>
  <c r="O2077" i="2" s="1"/>
  <c r="N2258" i="2"/>
  <c r="O2258" i="2" s="1"/>
  <c r="N1817" i="2"/>
  <c r="O1817" i="2" s="1"/>
  <c r="N1898" i="2"/>
  <c r="O1898" i="2" s="1"/>
  <c r="N2194" i="2"/>
  <c r="O2194" i="2" s="1"/>
  <c r="N1558" i="2"/>
  <c r="O1558" i="2" s="1"/>
  <c r="N2119" i="2"/>
  <c r="O2119" i="2" s="1"/>
  <c r="N1531" i="2"/>
  <c r="O1531" i="2" s="1"/>
  <c r="N2176" i="2"/>
  <c r="O2176" i="2" s="1"/>
  <c r="N174" i="2"/>
  <c r="O174" i="2" s="1"/>
  <c r="N1840" i="2"/>
  <c r="O1840" i="2" s="1"/>
  <c r="N1644" i="2"/>
  <c r="O1644" i="2" s="1"/>
  <c r="N1770" i="2"/>
  <c r="O1770" i="2" s="1"/>
  <c r="N2134" i="2"/>
  <c r="O2134" i="2" s="1"/>
  <c r="N2130" i="2"/>
  <c r="O2130" i="2" s="1"/>
  <c r="N1907" i="2"/>
  <c r="O1907" i="2" s="1"/>
  <c r="N1777" i="2"/>
  <c r="O1777" i="2" s="1"/>
  <c r="N1925" i="2"/>
  <c r="O1925" i="2" s="1"/>
  <c r="N1696" i="2"/>
  <c r="O1696" i="2" s="1"/>
  <c r="N2071" i="2"/>
  <c r="O2071" i="2" s="1"/>
  <c r="N2057" i="2"/>
  <c r="O2057" i="2" s="1"/>
  <c r="N1628" i="2"/>
  <c r="O1628" i="2" s="1"/>
  <c r="N2003" i="2"/>
  <c r="O2003" i="2" s="1"/>
  <c r="N1965" i="2"/>
  <c r="O1965" i="2" s="1"/>
  <c r="N1808" i="2"/>
  <c r="O1808" i="2" s="1"/>
  <c r="N2183" i="2"/>
  <c r="O2183" i="2" s="1"/>
  <c r="N2277" i="2"/>
  <c r="O2277" i="2" s="1"/>
  <c r="N1728" i="2"/>
  <c r="O1728" i="2" s="1"/>
  <c r="N2103" i="2"/>
  <c r="O2103" i="2" s="1"/>
  <c r="N2117" i="2"/>
  <c r="O2117" i="2" s="1"/>
  <c r="N199" i="2"/>
  <c r="O199" i="2" s="1"/>
  <c r="N1535" i="2"/>
  <c r="O1535" i="2" s="1"/>
  <c r="N1648" i="2"/>
  <c r="O1648" i="2" s="1"/>
  <c r="N2023" i="2"/>
  <c r="O2023" i="2" s="1"/>
  <c r="N184" i="2"/>
  <c r="O184" i="2" s="1"/>
  <c r="N1694" i="2"/>
  <c r="O1694" i="2" s="1"/>
  <c r="N1923" i="2"/>
  <c r="O1923" i="2" s="1"/>
  <c r="N152" i="2"/>
  <c r="O152" i="2" s="1"/>
  <c r="N187" i="2"/>
  <c r="O187" i="2" s="1"/>
  <c r="N1638" i="2"/>
  <c r="O1638" i="2" s="1"/>
  <c r="N2195" i="2"/>
  <c r="O2195" i="2" s="1"/>
  <c r="N1673" i="2"/>
  <c r="O1673" i="2" s="1"/>
  <c r="N1584" i="2"/>
  <c r="O1584" i="2" s="1"/>
  <c r="N1606" i="2"/>
  <c r="O1606" i="2" s="1"/>
  <c r="N1843" i="2"/>
  <c r="O1843" i="2" s="1"/>
  <c r="N1703" i="2"/>
  <c r="O1703" i="2" s="1"/>
  <c r="N1993" i="2"/>
  <c r="O1993" i="2" s="1"/>
  <c r="N181" i="2"/>
  <c r="O181" i="2" s="1"/>
  <c r="N2282" i="2"/>
  <c r="O2282" i="2" s="1"/>
  <c r="N1936" i="2"/>
  <c r="O1936" i="2" s="1"/>
  <c r="N955" i="2"/>
  <c r="O955" i="2" s="1"/>
  <c r="N1740" i="2"/>
  <c r="O1740" i="2" s="1"/>
  <c r="N1856" i="2"/>
  <c r="O1856" i="2" s="1"/>
  <c r="N895" i="2"/>
  <c r="O895" i="2" s="1"/>
  <c r="N1776" i="2"/>
  <c r="O1776" i="2" s="1"/>
  <c r="N1909" i="2"/>
  <c r="O1909" i="2" s="1"/>
  <c r="N2028" i="2"/>
  <c r="O2028" i="2" s="1"/>
  <c r="N992" i="2"/>
  <c r="O992" i="2" s="1"/>
  <c r="N151" i="2"/>
  <c r="O151" i="2" s="1"/>
  <c r="N2109" i="2"/>
  <c r="O2109" i="2" s="1"/>
  <c r="N1639" i="2"/>
  <c r="O1639" i="2" s="1"/>
  <c r="N944" i="2"/>
  <c r="O944" i="2" s="1"/>
  <c r="N2082" i="2"/>
  <c r="O2082" i="2" s="1"/>
  <c r="N2237" i="2"/>
  <c r="O2237" i="2" s="1"/>
  <c r="N1706" i="2"/>
  <c r="O1706" i="2" s="1"/>
  <c r="N885" i="2"/>
  <c r="O885" i="2" s="1"/>
  <c r="N2210" i="2"/>
  <c r="O2210" i="2" s="1"/>
  <c r="N2000" i="2"/>
  <c r="O2000" i="2" s="1"/>
  <c r="N2060" i="2"/>
  <c r="O2060" i="2" s="1"/>
  <c r="N1920" i="2"/>
  <c r="O1920" i="2" s="1"/>
  <c r="N2162" i="2"/>
  <c r="O2162" i="2" s="1"/>
  <c r="N2006" i="2"/>
  <c r="O2006" i="2" s="1"/>
  <c r="N2179" i="2"/>
  <c r="O2179" i="2" s="1"/>
  <c r="N1946" i="2"/>
  <c r="O1946" i="2" s="1"/>
  <c r="N2199" i="2"/>
  <c r="O2199" i="2" s="1"/>
  <c r="N961" i="2"/>
  <c r="O961" i="2" s="1"/>
  <c r="N907" i="2"/>
  <c r="O907" i="2" s="1"/>
  <c r="N2268" i="2"/>
  <c r="O2268" i="2" s="1"/>
  <c r="N2192" i="2"/>
  <c r="O2192" i="2" s="1"/>
  <c r="N2206" i="2"/>
  <c r="O2206" i="2" s="1"/>
  <c r="N932" i="2"/>
  <c r="O932" i="2" s="1"/>
  <c r="N1707" i="2"/>
  <c r="O1707" i="2" s="1"/>
  <c r="N1663" i="2"/>
  <c r="O1663" i="2" s="1"/>
  <c r="N197" i="2"/>
  <c r="O197" i="2" s="1"/>
  <c r="N865" i="2"/>
  <c r="O865" i="2" s="1"/>
  <c r="N162" i="2"/>
  <c r="O162" i="2" s="1"/>
  <c r="N1645" i="2"/>
  <c r="O1645" i="2" s="1"/>
  <c r="N1550" i="2"/>
  <c r="O1550" i="2" s="1"/>
  <c r="N1733" i="2"/>
  <c r="O1733" i="2" s="1"/>
  <c r="N983" i="2"/>
  <c r="O983" i="2" s="1"/>
  <c r="N1653" i="2"/>
  <c r="O1653" i="2" s="1"/>
  <c r="N1788" i="2"/>
  <c r="O1788" i="2" s="1"/>
  <c r="N910" i="2"/>
  <c r="O910" i="2" s="1"/>
  <c r="N852" i="2"/>
  <c r="O852" i="2" s="1"/>
  <c r="N798" i="2"/>
  <c r="O798" i="2" s="1"/>
  <c r="N766" i="2"/>
  <c r="O766" i="2" s="1"/>
  <c r="N747" i="2"/>
  <c r="O747" i="2" s="1"/>
  <c r="N808" i="2"/>
  <c r="O808" i="2" s="1"/>
  <c r="N949" i="2"/>
  <c r="O949" i="2" s="1"/>
  <c r="N496" i="2"/>
  <c r="O496" i="2" s="1"/>
  <c r="N544" i="2"/>
  <c r="O544" i="2" s="1"/>
  <c r="N720" i="2"/>
  <c r="O720" i="2" s="1"/>
  <c r="N682" i="2"/>
  <c r="O682" i="2" s="1"/>
  <c r="N1196" i="2"/>
  <c r="O1196" i="2" s="1"/>
  <c r="N1129" i="2"/>
  <c r="O1129" i="2" s="1"/>
  <c r="N1198" i="2"/>
  <c r="O1198" i="2" s="1"/>
  <c r="N872" i="2"/>
  <c r="O872" i="2" s="1"/>
  <c r="N1001" i="2"/>
  <c r="O1001" i="2" s="1"/>
  <c r="N989" i="2"/>
  <c r="O989" i="2" s="1"/>
  <c r="N1149" i="2"/>
  <c r="O1149" i="2" s="1"/>
  <c r="N1260" i="2"/>
  <c r="O1260" i="2" s="1"/>
  <c r="N856" i="2"/>
  <c r="O856" i="2" s="1"/>
  <c r="N979" i="2"/>
  <c r="O979" i="2" s="1"/>
  <c r="N1054" i="2"/>
  <c r="O1054" i="2" s="1"/>
  <c r="N1087" i="2"/>
  <c r="O1087" i="2" s="1"/>
  <c r="N1138" i="2"/>
  <c r="O1138" i="2" s="1"/>
  <c r="N1213" i="2"/>
  <c r="O1213" i="2" s="1"/>
  <c r="N1178" i="2"/>
  <c r="O1178" i="2" s="1"/>
  <c r="N1072" i="2"/>
  <c r="O1072" i="2" s="1"/>
  <c r="N1012" i="2"/>
  <c r="O1012" i="2" s="1"/>
  <c r="N1256" i="2"/>
  <c r="O1256" i="2" s="1"/>
  <c r="N1006" i="2"/>
  <c r="O1006" i="2" s="1"/>
  <c r="N1065" i="2"/>
  <c r="O1065" i="2" s="1"/>
  <c r="N1038" i="2"/>
  <c r="O1038" i="2" s="1"/>
  <c r="N1033" i="2"/>
  <c r="O1033" i="2" s="1"/>
  <c r="N1253" i="2"/>
  <c r="O1253" i="2" s="1"/>
  <c r="N1122" i="2"/>
  <c r="O1122" i="2" s="1"/>
  <c r="N1050" i="2"/>
  <c r="O1050" i="2" s="1"/>
  <c r="N1069" i="2"/>
  <c r="O1069" i="2" s="1"/>
  <c r="N1140" i="2"/>
  <c r="O1140" i="2" s="1"/>
  <c r="N1104" i="2"/>
  <c r="O1104" i="2" s="1"/>
  <c r="N1042" i="2"/>
  <c r="O1042" i="2" s="1"/>
  <c r="N1173" i="2"/>
  <c r="O1173" i="2" s="1"/>
  <c r="N1879" i="2"/>
  <c r="O1879" i="2" s="1"/>
  <c r="N1806" i="2"/>
  <c r="O1806" i="2" s="1"/>
  <c r="N1991" i="2"/>
  <c r="O1991" i="2" s="1"/>
  <c r="N188" i="2"/>
  <c r="O188" i="2" s="1"/>
  <c r="N2048" i="2"/>
  <c r="O2048" i="2" s="1"/>
  <c r="N1918" i="2"/>
  <c r="O1918" i="2" s="1"/>
  <c r="N1970" i="2"/>
  <c r="O1970" i="2" s="1"/>
  <c r="N1449" i="2"/>
  <c r="O1449" i="2" s="1"/>
  <c r="N1862" i="2"/>
  <c r="O1862" i="2" s="1"/>
  <c r="N1278" i="2"/>
  <c r="O1278" i="2" s="1"/>
  <c r="N1408" i="2"/>
  <c r="O1408" i="2" s="1"/>
  <c r="N1341" i="2"/>
  <c r="O1341" i="2" s="1"/>
  <c r="N1837" i="2"/>
  <c r="O1837" i="2" s="1"/>
  <c r="N1351" i="2"/>
  <c r="O1351" i="2" s="1"/>
  <c r="N1815" i="2"/>
  <c r="O1815" i="2" s="1"/>
  <c r="N1927" i="2"/>
  <c r="O1927" i="2" s="1"/>
  <c r="N2124" i="2"/>
  <c r="O2124" i="2" s="1"/>
  <c r="N1472" i="2"/>
  <c r="O1472" i="2" s="1"/>
  <c r="N2211" i="2"/>
  <c r="O2211" i="2" s="1"/>
  <c r="N1894" i="2"/>
  <c r="O1894" i="2" s="1"/>
  <c r="N1493" i="2"/>
  <c r="O1493" i="2" s="1"/>
  <c r="N1825" i="2"/>
  <c r="O1825" i="2" s="1"/>
  <c r="N1945" i="2"/>
  <c r="O1945" i="2" s="1"/>
  <c r="N2066" i="2"/>
  <c r="O2066" i="2" s="1"/>
  <c r="N177" i="2"/>
  <c r="O177" i="2" s="1"/>
  <c r="N2002" i="2"/>
  <c r="O2002" i="2" s="1"/>
  <c r="N2215" i="2"/>
  <c r="O2215" i="2" s="1"/>
  <c r="N1270" i="2"/>
  <c r="O1270" i="2" s="1"/>
  <c r="N2262" i="2"/>
  <c r="O2262" i="2" s="1"/>
  <c r="N1499" i="2"/>
  <c r="O1499" i="2" s="1"/>
  <c r="N1943" i="2"/>
  <c r="O1943" i="2" s="1"/>
  <c r="N1914" i="2"/>
  <c r="O1914" i="2" s="1"/>
  <c r="N1266" i="2"/>
  <c r="O1266" i="2" s="1"/>
  <c r="N145" i="2"/>
  <c r="O145" i="2" s="1"/>
  <c r="N1305" i="2"/>
  <c r="O1305" i="2" s="1"/>
  <c r="N1302" i="2"/>
  <c r="O1302" i="2" s="1"/>
  <c r="N2269" i="2"/>
  <c r="O2269" i="2" s="1"/>
  <c r="N1830" i="2"/>
  <c r="O1830" i="2" s="1"/>
  <c r="N2080" i="2"/>
  <c r="O2080" i="2" s="1"/>
  <c r="N2173" i="2"/>
  <c r="O2173" i="2" s="1"/>
  <c r="N1975" i="2"/>
  <c r="O1975" i="2" s="1"/>
  <c r="N169" i="2"/>
  <c r="O169" i="2" s="1"/>
  <c r="N1435" i="2"/>
  <c r="O1435" i="2" s="1"/>
  <c r="N921" i="2"/>
  <c r="O921" i="2" s="1"/>
  <c r="N2266" i="2"/>
  <c r="O2266" i="2" s="1"/>
  <c r="N973" i="2"/>
  <c r="O973" i="2" s="1"/>
  <c r="N656" i="2"/>
  <c r="O656" i="2" s="1"/>
  <c r="N560" i="2"/>
  <c r="O560" i="2" s="1"/>
  <c r="N523" i="2"/>
  <c r="O523" i="2" s="1"/>
  <c r="N611" i="2"/>
  <c r="O611" i="2" s="1"/>
  <c r="N1116" i="2"/>
  <c r="O1116" i="2" s="1"/>
  <c r="N1077" i="2"/>
  <c r="O1077" i="2" s="1"/>
  <c r="N804" i="2"/>
  <c r="O804" i="2" s="1"/>
  <c r="N915" i="2"/>
  <c r="O915" i="2" s="1"/>
  <c r="N1068" i="2"/>
  <c r="O1068" i="2" s="1"/>
  <c r="N917" i="2"/>
  <c r="O917" i="2" s="1"/>
  <c r="N908" i="2"/>
  <c r="O908" i="2" s="1"/>
  <c r="N1745" i="2"/>
  <c r="O1745" i="2" s="1"/>
  <c r="N2228" i="2"/>
  <c r="O2228" i="2" s="1"/>
  <c r="N2093" i="2"/>
  <c r="O2093" i="2" s="1"/>
  <c r="N1677" i="2"/>
  <c r="O1677" i="2" s="1"/>
  <c r="N1661" i="2"/>
  <c r="O1661" i="2" s="1"/>
  <c r="N2139" i="2"/>
  <c r="O2139" i="2" s="1"/>
  <c r="N1686" i="2"/>
  <c r="O1686" i="2" s="1"/>
  <c r="N2248" i="2"/>
  <c r="O2248" i="2" s="1"/>
  <c r="N2182" i="2"/>
  <c r="O2182" i="2" s="1"/>
  <c r="N166" i="2"/>
  <c r="O166" i="2" s="1"/>
  <c r="N2222" i="2"/>
  <c r="O2222" i="2" s="1"/>
  <c r="N2271" i="2"/>
  <c r="O2271" i="2" s="1"/>
  <c r="N1720" i="2"/>
  <c r="O1720" i="2" s="1"/>
  <c r="N1684" i="2"/>
  <c r="O1684" i="2" s="1"/>
  <c r="N1602" i="2"/>
  <c r="O1602" i="2" s="1"/>
  <c r="N2127" i="2"/>
  <c r="O2127" i="2" s="1"/>
  <c r="N1704" i="2"/>
  <c r="O1704" i="2" s="1"/>
  <c r="N1786" i="2"/>
  <c r="O1786" i="2" s="1"/>
  <c r="N1560" i="2"/>
  <c r="O1560" i="2" s="1"/>
  <c r="N2214" i="2"/>
  <c r="O2214" i="2" s="1"/>
  <c r="N1549" i="2"/>
  <c r="O1549" i="2" s="1"/>
  <c r="N148" i="2"/>
  <c r="O148" i="2" s="1"/>
  <c r="N1597" i="2"/>
  <c r="O1597" i="2" s="1"/>
  <c r="N2094" i="2"/>
  <c r="O2094" i="2" s="1"/>
  <c r="N2207" i="2"/>
  <c r="O2207" i="2" s="1"/>
  <c r="N1656" i="2"/>
  <c r="O1656" i="2" s="1"/>
  <c r="N2058" i="2"/>
  <c r="O2058" i="2" s="1"/>
  <c r="N861" i="2"/>
  <c r="O861" i="2" s="1"/>
  <c r="N902" i="2"/>
  <c r="O902" i="2" s="1"/>
  <c r="N988" i="2"/>
  <c r="O988" i="2" s="1"/>
  <c r="N2246" i="2"/>
  <c r="O2246" i="2" s="1"/>
  <c r="N1622" i="2"/>
  <c r="O1622" i="2" s="1"/>
  <c r="N1052" i="2"/>
  <c r="O1052" i="2" s="1"/>
  <c r="N2254" i="2"/>
  <c r="O2254" i="2" s="1"/>
  <c r="N1732" i="2"/>
  <c r="O1732" i="2" s="1"/>
  <c r="N1730" i="2"/>
  <c r="O1730" i="2" s="1"/>
  <c r="N1672" i="2"/>
  <c r="O1672" i="2" s="1"/>
  <c r="N1030" i="2"/>
  <c r="O1030" i="2" s="1"/>
  <c r="N1005" i="2"/>
  <c r="O1005" i="2" s="1"/>
  <c r="N2158" i="2"/>
  <c r="O2158" i="2" s="1"/>
  <c r="N2132" i="2"/>
  <c r="O2132" i="2" s="1"/>
  <c r="N212" i="2"/>
  <c r="O212" i="2" s="1"/>
  <c r="N1542" i="2"/>
  <c r="O1542" i="2" s="1"/>
  <c r="N1637" i="2"/>
  <c r="O1637" i="2" s="1"/>
  <c r="N1577" i="2"/>
  <c r="O1577" i="2" s="1"/>
  <c r="N2171" i="2"/>
  <c r="O2171" i="2" s="1"/>
  <c r="N2143" i="2"/>
  <c r="O2143" i="2" s="1"/>
  <c r="N1592" i="2"/>
  <c r="O1592" i="2" s="1"/>
  <c r="N2203" i="2"/>
  <c r="O2203" i="2" s="1"/>
  <c r="N214" i="2"/>
  <c r="O214" i="2" s="1"/>
  <c r="N2196" i="2"/>
  <c r="O2196" i="2" s="1"/>
  <c r="N164" i="2"/>
  <c r="O164" i="2" s="1"/>
  <c r="N2063" i="2"/>
  <c r="O2063" i="2" s="1"/>
  <c r="N933" i="2"/>
  <c r="O933" i="2" s="1"/>
  <c r="N820" i="2"/>
  <c r="O820" i="2" s="1"/>
  <c r="N1620" i="2"/>
  <c r="O1620" i="2" s="1"/>
  <c r="N1641" i="2"/>
  <c r="O1641" i="2" s="1"/>
  <c r="N1004" i="2"/>
  <c r="O1004" i="2" s="1"/>
  <c r="N1785" i="2"/>
  <c r="O1785" i="2" s="1"/>
  <c r="N2052" i="2"/>
  <c r="O2052" i="2" s="1"/>
  <c r="N2072" i="2"/>
  <c r="O2072" i="2" s="1"/>
  <c r="N2148" i="2"/>
  <c r="O2148" i="2" s="1"/>
  <c r="N1133" i="2"/>
  <c r="O1133" i="2" s="1"/>
  <c r="N2054" i="2"/>
  <c r="O2054" i="2" s="1"/>
  <c r="N1557" i="2"/>
  <c r="O1557" i="2" s="1"/>
  <c r="N1386" i="2"/>
  <c r="O1386" i="2" s="1"/>
  <c r="N1492" i="2"/>
  <c r="O1492" i="2" s="1"/>
  <c r="N1379" i="2"/>
  <c r="O1379" i="2" s="1"/>
  <c r="N1299" i="2"/>
  <c r="O1299" i="2" s="1"/>
  <c r="N1301" i="2"/>
  <c r="O1301" i="2" s="1"/>
  <c r="N1482" i="2"/>
  <c r="O1482" i="2" s="1"/>
  <c r="N1358" i="2"/>
  <c r="O1358" i="2" s="1"/>
  <c r="N1476" i="2"/>
  <c r="O1476" i="2" s="1"/>
  <c r="N1324" i="2"/>
  <c r="O1324" i="2" s="1"/>
  <c r="N1481" i="2"/>
  <c r="O1481" i="2" s="1"/>
  <c r="N1349" i="2"/>
  <c r="O1349" i="2" s="1"/>
  <c r="N1361" i="2"/>
  <c r="O1361" i="2" s="1"/>
  <c r="N1418" i="2"/>
  <c r="O1418" i="2" s="1"/>
  <c r="N1490" i="2"/>
  <c r="O1490" i="2" s="1"/>
  <c r="N1445" i="2"/>
  <c r="O1445" i="2" s="1"/>
  <c r="N1390" i="2"/>
  <c r="O1390" i="2" s="1"/>
  <c r="N1416" i="2"/>
  <c r="O1416" i="2" s="1"/>
  <c r="N1292" i="2"/>
  <c r="O1292" i="2" s="1"/>
  <c r="N1460" i="2"/>
  <c r="O1460" i="2" s="1"/>
  <c r="N1384" i="2"/>
  <c r="O1384" i="2" s="1"/>
  <c r="N1522" i="2"/>
  <c r="O1522" i="2" s="1"/>
  <c r="N1412" i="2"/>
  <c r="O1412" i="2" s="1"/>
  <c r="N1317" i="2"/>
  <c r="O1317" i="2" s="1"/>
  <c r="N658" i="2"/>
  <c r="O658" i="2" s="1"/>
  <c r="N517" i="2"/>
  <c r="O517" i="2" s="1"/>
  <c r="N723" i="2"/>
  <c r="O723" i="2" s="1"/>
  <c r="N609" i="2"/>
  <c r="O609" i="2" s="1"/>
  <c r="N533" i="2"/>
  <c r="O533" i="2" s="1"/>
  <c r="N642" i="2"/>
  <c r="O642" i="2" s="1"/>
  <c r="N456" i="2"/>
  <c r="O456" i="2" s="1"/>
  <c r="N449" i="2"/>
  <c r="O449" i="2" s="1"/>
  <c r="N251" i="2"/>
  <c r="O251" i="2" s="1"/>
  <c r="N412" i="2"/>
  <c r="O412" i="2" s="1"/>
  <c r="N225" i="2"/>
  <c r="O225" i="2" s="1"/>
  <c r="N411" i="2"/>
  <c r="O411" i="2" s="1"/>
  <c r="N364" i="2"/>
  <c r="O364" i="2" s="1"/>
  <c r="N249" i="2"/>
  <c r="O249" i="2" s="1"/>
  <c r="N380" i="2"/>
  <c r="O380" i="2" s="1"/>
  <c r="N352" i="2"/>
  <c r="O352" i="2" s="1"/>
  <c r="N396" i="2"/>
  <c r="O396" i="2" s="1"/>
  <c r="N304" i="2"/>
  <c r="O304" i="2" s="1"/>
  <c r="N651" i="2"/>
  <c r="O651" i="2" s="1"/>
  <c r="N557" i="2"/>
  <c r="O557" i="2" s="1"/>
  <c r="N536" i="2"/>
  <c r="O536" i="2" s="1"/>
  <c r="N566" i="2"/>
  <c r="O566" i="2" s="1"/>
  <c r="N538" i="2"/>
  <c r="O538" i="2" s="1"/>
  <c r="N783" i="2"/>
  <c r="O783" i="2" s="1"/>
  <c r="N518" i="2"/>
  <c r="O518" i="2" s="1"/>
  <c r="N683" i="2"/>
  <c r="O683" i="2" s="1"/>
  <c r="N573" i="2"/>
  <c r="O573" i="2" s="1"/>
  <c r="N715" i="2"/>
  <c r="O715" i="2" s="1"/>
  <c r="N483" i="2"/>
  <c r="O483" i="2" s="1"/>
  <c r="N641" i="2"/>
  <c r="O641" i="2" s="1"/>
  <c r="N594" i="2"/>
  <c r="O594" i="2" s="1"/>
  <c r="N668" i="2"/>
  <c r="O668" i="2" s="1"/>
  <c r="N673" i="2"/>
  <c r="O673" i="2" s="1"/>
  <c r="N646" i="2"/>
  <c r="O646" i="2" s="1"/>
  <c r="N597" i="2"/>
  <c r="O597" i="2" s="1"/>
  <c r="N506" i="2"/>
  <c r="O506" i="2" s="1"/>
  <c r="N693" i="2"/>
  <c r="O693" i="2" s="1"/>
  <c r="N369" i="2"/>
  <c r="O369" i="2" s="1"/>
  <c r="N274" i="2"/>
  <c r="O274" i="2" s="1"/>
  <c r="N387" i="2"/>
  <c r="O387" i="2" s="1"/>
  <c r="N389" i="2"/>
  <c r="O389" i="2" s="1"/>
  <c r="N289" i="2"/>
  <c r="O289" i="2" s="1"/>
  <c r="N475" i="2"/>
  <c r="O475" i="2" s="1"/>
  <c r="N428" i="2"/>
  <c r="O428" i="2" s="1"/>
  <c r="N313" i="2"/>
  <c r="O313" i="2" s="1"/>
  <c r="N444" i="2"/>
  <c r="O444" i="2" s="1"/>
  <c r="N416" i="2"/>
  <c r="O416" i="2" s="1"/>
  <c r="N460" i="2"/>
  <c r="O460" i="2" s="1"/>
  <c r="N368" i="2"/>
  <c r="O368" i="2" s="1"/>
  <c r="N791" i="2"/>
  <c r="O791" i="2" s="1"/>
  <c r="N724" i="2"/>
  <c r="O724" i="2" s="1"/>
  <c r="N622" i="2"/>
  <c r="O622" i="2" s="1"/>
  <c r="N596" i="2"/>
  <c r="O596" i="2" s="1"/>
  <c r="N509" i="2"/>
  <c r="O509" i="2" s="1"/>
  <c r="N662" i="2"/>
  <c r="O662" i="2" s="1"/>
  <c r="N705" i="2"/>
  <c r="O705" i="2" s="1"/>
  <c r="N730" i="2"/>
  <c r="O730" i="2" s="1"/>
  <c r="N645" i="2"/>
  <c r="O645" i="2" s="1"/>
  <c r="N737" i="2"/>
  <c r="O737" i="2" s="1"/>
  <c r="N512" i="2"/>
  <c r="O512" i="2" s="1"/>
  <c r="N661" i="2"/>
  <c r="O661" i="2" s="1"/>
  <c r="N638" i="2"/>
  <c r="O638" i="2" s="1"/>
  <c r="N630" i="2"/>
  <c r="O630" i="2" s="1"/>
  <c r="N390" i="2"/>
  <c r="O390" i="2" s="1"/>
  <c r="N270" i="2"/>
  <c r="O270" i="2" s="1"/>
  <c r="N410" i="2"/>
  <c r="O410" i="2" s="1"/>
  <c r="N451" i="2"/>
  <c r="O451" i="2" s="1"/>
  <c r="N322" i="2"/>
  <c r="O322" i="2" s="1"/>
  <c r="N353" i="2"/>
  <c r="O353" i="2" s="1"/>
  <c r="N239" i="2"/>
  <c r="O239" i="2" s="1"/>
  <c r="N277" i="2"/>
  <c r="O277" i="2" s="1"/>
  <c r="N377" i="2"/>
  <c r="O377" i="2" s="1"/>
  <c r="N229" i="2"/>
  <c r="O229" i="2" s="1"/>
  <c r="N480" i="2"/>
  <c r="O480" i="2" s="1"/>
  <c r="N245" i="2"/>
  <c r="O245" i="2" s="1"/>
  <c r="N432" i="2"/>
  <c r="O432" i="2" s="1"/>
  <c r="N2123" i="2"/>
  <c r="O2123" i="2" s="1"/>
  <c r="N1683" i="2"/>
  <c r="O1683" i="2" s="1"/>
  <c r="N2062" i="2"/>
  <c r="O2062" i="2" s="1"/>
  <c r="N2084" i="2"/>
  <c r="O2084" i="2" s="1"/>
  <c r="N2244" i="2"/>
  <c r="O2244" i="2" s="1"/>
  <c r="N1731" i="2"/>
  <c r="O1731" i="2" s="1"/>
  <c r="N1613" i="2"/>
  <c r="O1613" i="2" s="1"/>
  <c r="N1741" i="2"/>
  <c r="O1741" i="2" s="1"/>
  <c r="N2114" i="2"/>
  <c r="O2114" i="2" s="1"/>
  <c r="N1621" i="2"/>
  <c r="O1621" i="2" s="1"/>
  <c r="N2095" i="2"/>
  <c r="O2095" i="2" s="1"/>
  <c r="N1544" i="2"/>
  <c r="O1544" i="2" s="1"/>
  <c r="N2050" i="2"/>
  <c r="O2050" i="2" s="1"/>
  <c r="N2165" i="2"/>
  <c r="O2165" i="2" s="1"/>
  <c r="N2079" i="2"/>
  <c r="O2079" i="2" s="1"/>
  <c r="N1528" i="2"/>
  <c r="O1528" i="2" s="1"/>
  <c r="N1585" i="2"/>
  <c r="O1585" i="2" s="1"/>
  <c r="N1635" i="2"/>
  <c r="O1635" i="2" s="1"/>
  <c r="N2190" i="2"/>
  <c r="O2190" i="2" s="1"/>
  <c r="N2100" i="2"/>
  <c r="O2100" i="2" s="1"/>
  <c r="N1780" i="2"/>
  <c r="O1780" i="2" s="1"/>
  <c r="N1555" i="2"/>
  <c r="O1555" i="2" s="1"/>
  <c r="N1651" i="2"/>
  <c r="O1651" i="2" s="1"/>
  <c r="N1537" i="2"/>
  <c r="O1537" i="2" s="1"/>
  <c r="N2212" i="2"/>
  <c r="O2212" i="2" s="1"/>
  <c r="N1764" i="2"/>
  <c r="O1764" i="2" s="1"/>
  <c r="N189" i="2"/>
  <c r="O189" i="2" s="1"/>
  <c r="N1603" i="2"/>
  <c r="O1603" i="2" s="1"/>
  <c r="N2126" i="2"/>
  <c r="O2126" i="2" s="1"/>
  <c r="N834" i="2"/>
  <c r="O834" i="2" s="1"/>
  <c r="N772" i="2"/>
  <c r="O772" i="2" s="1"/>
  <c r="N934" i="2"/>
  <c r="O934" i="2" s="1"/>
  <c r="N1185" i="2"/>
  <c r="O1185" i="2" s="1"/>
  <c r="N2186" i="2"/>
  <c r="O2186" i="2" s="1"/>
  <c r="N2278" i="2"/>
  <c r="O2278" i="2" s="1"/>
  <c r="N1117" i="2"/>
  <c r="O1117" i="2" s="1"/>
  <c r="N1257" i="2"/>
  <c r="O1257" i="2" s="1"/>
  <c r="N2164" i="2"/>
  <c r="O2164" i="2" s="1"/>
  <c r="N1139" i="2"/>
  <c r="O1139" i="2" s="1"/>
  <c r="N2059" i="2"/>
  <c r="O2059" i="2" s="1"/>
  <c r="N1081" i="2"/>
  <c r="O1081" i="2" s="1"/>
  <c r="N2180" i="2"/>
  <c r="O2180" i="2" s="1"/>
  <c r="N1784" i="2"/>
  <c r="O1784" i="2" s="1"/>
  <c r="N1700" i="2"/>
  <c r="O1700" i="2" s="1"/>
  <c r="N2197" i="2"/>
  <c r="O2197" i="2" s="1"/>
  <c r="N2086" i="2"/>
  <c r="O2086" i="2" s="1"/>
  <c r="N2061" i="2"/>
  <c r="O2061" i="2" s="1"/>
  <c r="N2287" i="2"/>
  <c r="O2287" i="2" s="1"/>
  <c r="N1736" i="2"/>
  <c r="O1736" i="2" s="1"/>
  <c r="N2242" i="2"/>
  <c r="O2242" i="2" s="1"/>
  <c r="N2025" i="2"/>
  <c r="O2025" i="2" s="1"/>
  <c r="N2232" i="2"/>
  <c r="O2232" i="2" s="1"/>
  <c r="N749" i="2"/>
  <c r="O749" i="2" s="1"/>
  <c r="N1769" i="2"/>
  <c r="O1769" i="2" s="1"/>
  <c r="N1979" i="2"/>
  <c r="O1979" i="2" s="1"/>
  <c r="N1848" i="2"/>
  <c r="O1848" i="2" s="1"/>
  <c r="N1187" i="2"/>
  <c r="O1187" i="2" s="1"/>
  <c r="N1091" i="2"/>
  <c r="O1091" i="2" s="1"/>
  <c r="N1448" i="2"/>
  <c r="O1448" i="2" s="1"/>
  <c r="N1395" i="2"/>
  <c r="O1395" i="2" s="1"/>
  <c r="N1352" i="2"/>
  <c r="O1352" i="2" s="1"/>
  <c r="N1293" i="2"/>
  <c r="O1293" i="2" s="1"/>
  <c r="N1444" i="2"/>
  <c r="O1444" i="2" s="1"/>
  <c r="N1510" i="2"/>
  <c r="O1510" i="2" s="1"/>
  <c r="N1501" i="2"/>
  <c r="O1501" i="2" s="1"/>
  <c r="N1329" i="2"/>
  <c r="O1329" i="2" s="1"/>
  <c r="N530" i="2"/>
  <c r="O530" i="2" s="1"/>
  <c r="N617" i="2"/>
  <c r="O617" i="2" s="1"/>
  <c r="N472" i="2"/>
  <c r="O472" i="2" s="1"/>
  <c r="N248" i="2"/>
  <c r="O248" i="2" s="1"/>
  <c r="N272" i="2"/>
  <c r="O272" i="2" s="1"/>
  <c r="N259" i="2"/>
  <c r="O259" i="2" s="1"/>
  <c r="N722" i="2"/>
  <c r="O722" i="2" s="1"/>
  <c r="N571" i="2"/>
  <c r="O571" i="2" s="1"/>
  <c r="N759" i="2"/>
  <c r="O759" i="2" s="1"/>
  <c r="N486" i="2"/>
  <c r="O486" i="2" s="1"/>
  <c r="N600" i="2"/>
  <c r="O600" i="2" s="1"/>
  <c r="N632" i="2"/>
  <c r="O632" i="2" s="1"/>
  <c r="N606" i="2"/>
  <c r="O606" i="2" s="1"/>
  <c r="N254" i="2"/>
  <c r="O254" i="2" s="1"/>
  <c r="N290" i="2"/>
  <c r="O290" i="2" s="1"/>
  <c r="N323" i="2"/>
  <c r="O323" i="2" s="1"/>
  <c r="N299" i="2"/>
  <c r="O299" i="2" s="1"/>
  <c r="N525" i="2"/>
  <c r="O525" i="2" s="1"/>
  <c r="N664" i="2"/>
  <c r="O664" i="2" s="1"/>
  <c r="N696" i="2"/>
  <c r="O696" i="2" s="1"/>
  <c r="N742" i="2"/>
  <c r="O742" i="2" s="1"/>
  <c r="N321" i="2"/>
  <c r="O321" i="2" s="1"/>
  <c r="N474" i="2"/>
  <c r="O474" i="2" s="1"/>
  <c r="N252" i="2"/>
  <c r="O252" i="2" s="1"/>
  <c r="N331" i="2"/>
  <c r="O331" i="2" s="1"/>
  <c r="N1533" i="2"/>
  <c r="O1533" i="2" s="1"/>
  <c r="N205" i="2"/>
  <c r="O205" i="2" s="1"/>
  <c r="N2120" i="2"/>
  <c r="O2120" i="2" s="1"/>
  <c r="N1654" i="2"/>
  <c r="O1654" i="2" s="1"/>
  <c r="N1587" i="2"/>
  <c r="O1587" i="2" s="1"/>
  <c r="N2104" i="2"/>
  <c r="O2104" i="2" s="1"/>
  <c r="N2219" i="2"/>
  <c r="O2219" i="2" s="1"/>
  <c r="N2251" i="2"/>
  <c r="O2251" i="2" s="1"/>
  <c r="N158" i="2"/>
  <c r="O158" i="2" s="1"/>
  <c r="N1758" i="2"/>
  <c r="O1758" i="2" s="1"/>
  <c r="N1701" i="2"/>
  <c r="O1701" i="2" s="1"/>
  <c r="N1752" i="2"/>
  <c r="O1752" i="2" s="1"/>
  <c r="N2091" i="2"/>
  <c r="O2091" i="2" s="1"/>
  <c r="N1747" i="2"/>
  <c r="O1747" i="2" s="1"/>
  <c r="N2184" i="2"/>
  <c r="O2184" i="2" s="1"/>
  <c r="N2049" i="2"/>
  <c r="O2049" i="2" s="1"/>
  <c r="N1699" i="2"/>
  <c r="O1699" i="2" s="1"/>
  <c r="N1539" i="2"/>
  <c r="O1539" i="2" s="1"/>
  <c r="N2157" i="2"/>
  <c r="O2157" i="2" s="1"/>
  <c r="N1586" i="2"/>
  <c r="O1586" i="2" s="1"/>
  <c r="N2152" i="2"/>
  <c r="O2152" i="2" s="1"/>
  <c r="N2261" i="2"/>
  <c r="O2261" i="2" s="1"/>
  <c r="N893" i="2"/>
  <c r="O893" i="2" s="1"/>
  <c r="N914" i="2"/>
  <c r="O914" i="2" s="1"/>
  <c r="N760" i="2"/>
  <c r="O760" i="2" s="1"/>
  <c r="N1667" i="2"/>
  <c r="O1667" i="2" s="1"/>
  <c r="N2216" i="2"/>
  <c r="O2216" i="2" s="1"/>
  <c r="N198" i="2"/>
  <c r="O198" i="2" s="1"/>
  <c r="N1225" i="2"/>
  <c r="O1225" i="2" s="1"/>
  <c r="N2189" i="2"/>
  <c r="O2189" i="2" s="1"/>
  <c r="N1716" i="2"/>
  <c r="O1716" i="2" s="1"/>
  <c r="N1043" i="2"/>
  <c r="O1043" i="2" s="1"/>
  <c r="N2168" i="2"/>
  <c r="O2168" i="2" s="1"/>
  <c r="N1657" i="2"/>
  <c r="O1657" i="2" s="1"/>
  <c r="N1763" i="2"/>
  <c r="O1763" i="2" s="1"/>
  <c r="N178" i="2"/>
  <c r="O178" i="2" s="1"/>
  <c r="N215" i="2"/>
  <c r="O215" i="2" s="1"/>
  <c r="N2229" i="2"/>
  <c r="O2229" i="2" s="1"/>
  <c r="N2118" i="2"/>
  <c r="O2118" i="2" s="1"/>
  <c r="N2125" i="2"/>
  <c r="O2125" i="2" s="1"/>
  <c r="N1556" i="2"/>
  <c r="O1556" i="2" s="1"/>
  <c r="N2191" i="2"/>
  <c r="O2191" i="2" s="1"/>
  <c r="N1768" i="2"/>
  <c r="O1768" i="2" s="1"/>
  <c r="N1540" i="2"/>
  <c r="O1540" i="2" s="1"/>
  <c r="N221" i="2"/>
  <c r="O221" i="2" s="1"/>
  <c r="N2088" i="2"/>
  <c r="O2088" i="2" s="1"/>
  <c r="N2133" i="2"/>
  <c r="O2133" i="2" s="1"/>
  <c r="N2285" i="2"/>
  <c r="O2285" i="2" s="1"/>
  <c r="N1715" i="2"/>
  <c r="O1715" i="2" s="1"/>
  <c r="N1688" i="2"/>
  <c r="O1688" i="2" s="1"/>
  <c r="N2286" i="2"/>
  <c r="O2286" i="2" s="1"/>
  <c r="N765" i="2"/>
  <c r="O765" i="2" s="1"/>
  <c r="N824" i="2"/>
  <c r="O824" i="2" s="1"/>
  <c r="N985" i="2"/>
  <c r="O985" i="2" s="1"/>
  <c r="N2260" i="2"/>
  <c r="O2260" i="2" s="1"/>
  <c r="N1164" i="2"/>
  <c r="O1164" i="2" s="1"/>
  <c r="N1765" i="2"/>
  <c r="O1765" i="2" s="1"/>
  <c r="N1123" i="2"/>
  <c r="O1123" i="2" s="1"/>
  <c r="N1729" i="2"/>
  <c r="O1729" i="2" s="1"/>
  <c r="N1634" i="2"/>
  <c r="O1634" i="2" s="1"/>
  <c r="N1636" i="2"/>
  <c r="O1636" i="2" s="1"/>
  <c r="N1100" i="2"/>
  <c r="O1100" i="2" s="1"/>
  <c r="N1308" i="2"/>
  <c r="O1308" i="2" s="1"/>
  <c r="N1277" i="2"/>
  <c r="O1277" i="2" s="1"/>
  <c r="N1517" i="2"/>
  <c r="O1517" i="2" s="1"/>
  <c r="N1443" i="2"/>
  <c r="O1443" i="2" s="1"/>
  <c r="N1283" i="2"/>
  <c r="O1283" i="2" s="1"/>
  <c r="N1373" i="2"/>
  <c r="O1373" i="2" s="1"/>
  <c r="N1281" i="2"/>
  <c r="O1281" i="2" s="1"/>
  <c r="N1421" i="2"/>
  <c r="O1421" i="2" s="1"/>
  <c r="N1512" i="2"/>
  <c r="O1512" i="2" s="1"/>
  <c r="N1480" i="2"/>
  <c r="O1480" i="2" s="1"/>
  <c r="N1459" i="2"/>
  <c r="O1459" i="2" s="1"/>
  <c r="N1331" i="2"/>
  <c r="O1331" i="2" s="1"/>
  <c r="N1326" i="2"/>
  <c r="O1326" i="2" s="1"/>
  <c r="N1337" i="2"/>
  <c r="O1337" i="2" s="1"/>
  <c r="N1411" i="2"/>
  <c r="O1411" i="2" s="1"/>
  <c r="N1322" i="2"/>
  <c r="O1322" i="2" s="1"/>
  <c r="N1313" i="2"/>
  <c r="O1313" i="2" s="1"/>
  <c r="N1368" i="2"/>
  <c r="O1368" i="2" s="1"/>
  <c r="N1363" i="2"/>
  <c r="O1363" i="2" s="1"/>
  <c r="N1385" i="2"/>
  <c r="O1385" i="2" s="1"/>
  <c r="N1353" i="2"/>
  <c r="O1353" i="2" s="1"/>
  <c r="N1450" i="2"/>
  <c r="O1450" i="2" s="1"/>
  <c r="N775" i="2"/>
  <c r="O775" i="2" s="1"/>
  <c r="N589" i="2"/>
  <c r="O589" i="2" s="1"/>
  <c r="N628" i="2"/>
  <c r="O628" i="2" s="1"/>
  <c r="N563" i="2"/>
  <c r="O563" i="2" s="1"/>
  <c r="N593" i="2"/>
  <c r="O593" i="2" s="1"/>
  <c r="N650" i="2"/>
  <c r="O650" i="2" s="1"/>
  <c r="N652" i="2"/>
  <c r="O652" i="2" s="1"/>
  <c r="N406" i="2"/>
  <c r="O406" i="2" s="1"/>
  <c r="N434" i="2"/>
  <c r="O434" i="2" s="1"/>
  <c r="N315" i="2"/>
  <c r="O315" i="2" s="1"/>
  <c r="N302" i="2"/>
  <c r="O302" i="2" s="1"/>
  <c r="N481" i="2"/>
  <c r="O481" i="2" s="1"/>
  <c r="N256" i="2"/>
  <c r="O256" i="2" s="1"/>
  <c r="N405" i="2"/>
  <c r="O405" i="2" s="1"/>
  <c r="N246" i="2"/>
  <c r="O246" i="2" s="1"/>
  <c r="N357" i="2"/>
  <c r="O357" i="2" s="1"/>
  <c r="N329" i="2"/>
  <c r="O329" i="2" s="1"/>
  <c r="N373" i="2"/>
  <c r="O373" i="2" s="1"/>
  <c r="N345" i="2"/>
  <c r="O345" i="2" s="1"/>
  <c r="N660" i="2"/>
  <c r="O660" i="2" s="1"/>
  <c r="N586" i="2"/>
  <c r="O586" i="2" s="1"/>
  <c r="N503" i="2"/>
  <c r="O503" i="2" s="1"/>
  <c r="N634" i="2"/>
  <c r="O634" i="2" s="1"/>
  <c r="N640" i="2"/>
  <c r="O640" i="2" s="1"/>
  <c r="N635" i="2"/>
  <c r="O635" i="2" s="1"/>
  <c r="N629" i="2"/>
  <c r="O629" i="2" s="1"/>
  <c r="N516" i="2"/>
  <c r="O516" i="2" s="1"/>
  <c r="N728" i="2"/>
  <c r="O728" i="2" s="1"/>
  <c r="N590" i="2"/>
  <c r="O590" i="2" s="1"/>
  <c r="N495" i="2"/>
  <c r="O495" i="2" s="1"/>
  <c r="N526" i="2"/>
  <c r="O526" i="2" s="1"/>
  <c r="N699" i="2"/>
  <c r="O699" i="2" s="1"/>
  <c r="N616" i="2"/>
  <c r="O616" i="2" s="1"/>
  <c r="N598" i="2"/>
  <c r="O598" i="2" s="1"/>
  <c r="N706" i="2"/>
  <c r="O706" i="2" s="1"/>
  <c r="N704" i="2"/>
  <c r="O704" i="2" s="1"/>
  <c r="N636" i="2"/>
  <c r="O636" i="2" s="1"/>
  <c r="N487" i="2"/>
  <c r="O487" i="2" s="1"/>
  <c r="N264" i="2"/>
  <c r="O264" i="2" s="1"/>
  <c r="N355" i="2"/>
  <c r="O355" i="2" s="1"/>
  <c r="N291" i="2"/>
  <c r="O291" i="2" s="1"/>
  <c r="N232" i="2"/>
  <c r="O232" i="2" s="1"/>
  <c r="N370" i="2"/>
  <c r="O370" i="2" s="1"/>
  <c r="N342" i="2"/>
  <c r="O342" i="2" s="1"/>
  <c r="N320" i="2"/>
  <c r="O320" i="2" s="1"/>
  <c r="N469" i="2"/>
  <c r="O469" i="2" s="1"/>
  <c r="N238" i="2"/>
  <c r="O238" i="2" s="1"/>
  <c r="N421" i="2"/>
  <c r="O421" i="2" s="1"/>
  <c r="N393" i="2"/>
  <c r="O393" i="2" s="1"/>
  <c r="N437" i="2"/>
  <c r="O437" i="2" s="1"/>
  <c r="N409" i="2"/>
  <c r="O409" i="2" s="1"/>
  <c r="N799" i="2"/>
  <c r="O799" i="2" s="1"/>
  <c r="N685" i="2"/>
  <c r="O685" i="2" s="1"/>
  <c r="N690" i="2"/>
  <c r="O690" i="2" s="1"/>
  <c r="N666" i="2"/>
  <c r="O666" i="2" s="1"/>
  <c r="N604" i="2"/>
  <c r="O604" i="2" s="1"/>
  <c r="N680" i="2"/>
  <c r="O680" i="2" s="1"/>
  <c r="N734" i="2"/>
  <c r="O734" i="2" s="1"/>
  <c r="N709" i="2"/>
  <c r="O709" i="2" s="1"/>
  <c r="N489" i="2"/>
  <c r="O489" i="2" s="1"/>
  <c r="N700" i="2"/>
  <c r="O700" i="2" s="1"/>
  <c r="N551" i="2"/>
  <c r="O551" i="2" s="1"/>
  <c r="N305" i="2"/>
  <c r="O305" i="2" s="1"/>
  <c r="N435" i="2"/>
  <c r="O435" i="2" s="1"/>
  <c r="N348" i="2"/>
  <c r="O348" i="2" s="1"/>
  <c r="N296" i="2"/>
  <c r="O296" i="2" s="1"/>
  <c r="N458" i="2"/>
  <c r="O458" i="2" s="1"/>
  <c r="N227" i="2"/>
  <c r="O227" i="2" s="1"/>
  <c r="N384" i="2"/>
  <c r="O384" i="2" s="1"/>
  <c r="N262" i="2"/>
  <c r="O262" i="2" s="1"/>
  <c r="N306" i="2"/>
  <c r="O306" i="2" s="1"/>
  <c r="N278" i="2"/>
  <c r="O278" i="2" s="1"/>
  <c r="N457" i="2"/>
  <c r="O457" i="2" s="1"/>
  <c r="N226" i="2"/>
  <c r="O226" i="2" s="1"/>
  <c r="N473" i="2"/>
  <c r="O473" i="2" s="1"/>
  <c r="N1604" i="2"/>
  <c r="O1604" i="2" s="1"/>
  <c r="N854" i="2"/>
  <c r="O854" i="2" s="1"/>
  <c r="N1098" i="2"/>
  <c r="O1098" i="2" s="1"/>
  <c r="N1947" i="2"/>
  <c r="O1947" i="2" s="1"/>
  <c r="N173" i="2"/>
  <c r="O173" i="2" s="1"/>
  <c r="N1619" i="2"/>
  <c r="O1619" i="2" s="1"/>
  <c r="N1508" i="2"/>
  <c r="O1508" i="2" s="1"/>
  <c r="N1409" i="2"/>
  <c r="O1409" i="2" s="1"/>
  <c r="N1454" i="2"/>
  <c r="O1454" i="2" s="1"/>
  <c r="N1294" i="2"/>
  <c r="O1294" i="2" s="1"/>
  <c r="N1340" i="2"/>
  <c r="O1340" i="2" s="1"/>
  <c r="N1369" i="2"/>
  <c r="O1369" i="2" s="1"/>
  <c r="N1497" i="2"/>
  <c r="O1497" i="2" s="1"/>
  <c r="N1513" i="2"/>
  <c r="O1513" i="2" s="1"/>
  <c r="N564" i="2"/>
  <c r="O564" i="2" s="1"/>
  <c r="N490" i="2"/>
  <c r="O490" i="2" s="1"/>
  <c r="N310" i="2"/>
  <c r="O310" i="2" s="1"/>
  <c r="N314" i="2"/>
  <c r="O314" i="2" s="1"/>
  <c r="N231" i="2"/>
  <c r="O231" i="2" s="1"/>
  <c r="N459" i="2"/>
  <c r="O459" i="2" s="1"/>
  <c r="N552" i="2"/>
  <c r="O552" i="2" s="1"/>
  <c r="N736" i="2"/>
  <c r="O736" i="2" s="1"/>
  <c r="N612" i="2"/>
  <c r="O612" i="2" s="1"/>
  <c r="N574" i="2"/>
  <c r="O574" i="2" s="1"/>
  <c r="N702" i="2"/>
  <c r="O702" i="2" s="1"/>
  <c r="N614" i="2"/>
  <c r="O614" i="2" s="1"/>
  <c r="N716" i="2"/>
  <c r="O716" i="2" s="1"/>
  <c r="N286" i="2"/>
  <c r="O286" i="2" s="1"/>
  <c r="N382" i="2"/>
  <c r="O382" i="2" s="1"/>
  <c r="N351" i="2"/>
  <c r="O351" i="2" s="1"/>
  <c r="N478" i="2"/>
  <c r="O478" i="2" s="1"/>
  <c r="N511" i="2"/>
  <c r="O511" i="2" s="1"/>
  <c r="N717" i="2"/>
  <c r="O717" i="2" s="1"/>
  <c r="N515" i="2"/>
  <c r="O515" i="2" s="1"/>
  <c r="N539" i="2"/>
  <c r="O539" i="2" s="1"/>
  <c r="N501" i="2"/>
  <c r="O501" i="2" s="1"/>
  <c r="N354" i="2"/>
  <c r="O354" i="2" s="1"/>
  <c r="N376" i="2"/>
  <c r="O376" i="2" s="1"/>
  <c r="N400" i="2"/>
  <c r="O400" i="2" s="1"/>
  <c r="N268" i="2"/>
  <c r="O268" i="2" s="1"/>
  <c r="N1652" i="2"/>
  <c r="O1652" i="2" s="1"/>
  <c r="N1754" i="2"/>
  <c r="O1754" i="2" s="1"/>
  <c r="N179" i="2"/>
  <c r="O179" i="2" s="1"/>
  <c r="N2155" i="2"/>
  <c r="O2155" i="2" s="1"/>
  <c r="N155" i="2"/>
  <c r="O155" i="2" s="1"/>
  <c r="N180" i="2"/>
  <c r="O180" i="2" s="1"/>
  <c r="N2280" i="2"/>
  <c r="O2280" i="2" s="1"/>
  <c r="N2221" i="2"/>
  <c r="O2221" i="2" s="1"/>
  <c r="N1588" i="2"/>
  <c r="O1588" i="2" s="1"/>
  <c r="N183" i="2"/>
  <c r="O183" i="2" s="1"/>
  <c r="N2255" i="2"/>
  <c r="O2255" i="2" s="1"/>
  <c r="N1576" i="2"/>
  <c r="O1576" i="2" s="1"/>
  <c r="N1572" i="2"/>
  <c r="O1572" i="2" s="1"/>
  <c r="N211" i="2"/>
  <c r="O211" i="2" s="1"/>
  <c r="N2178" i="2"/>
  <c r="O2178" i="2" s="1"/>
  <c r="N2200" i="2"/>
  <c r="O2200" i="2" s="1"/>
  <c r="N2101" i="2"/>
  <c r="O2101" i="2" s="1"/>
  <c r="N2150" i="2"/>
  <c r="O2150" i="2" s="1"/>
  <c r="N1649" i="2"/>
  <c r="O1649" i="2" s="1"/>
  <c r="N1666" i="2"/>
  <c r="O1666" i="2" s="1"/>
  <c r="N2069" i="2"/>
  <c r="O2069" i="2" s="1"/>
  <c r="N1668" i="2"/>
  <c r="O1668" i="2" s="1"/>
  <c r="N2116" i="2"/>
  <c r="O2116" i="2" s="1"/>
  <c r="N1725" i="2"/>
  <c r="O1725" i="2" s="1"/>
  <c r="N1748" i="2"/>
  <c r="O1748" i="2" s="1"/>
  <c r="N1749" i="2"/>
  <c r="O1749" i="2" s="1"/>
  <c r="N196" i="2"/>
  <c r="O196" i="2" s="1"/>
  <c r="N2136" i="2"/>
  <c r="O2136" i="2" s="1"/>
  <c r="N1574" i="2"/>
  <c r="O1574" i="2" s="1"/>
  <c r="N1685" i="2"/>
  <c r="O1685" i="2" s="1"/>
  <c r="N2175" i="2"/>
  <c r="O2175" i="2" s="1"/>
  <c r="N843" i="2"/>
  <c r="O843" i="2" s="1"/>
  <c r="N2253" i="2"/>
  <c r="O2253" i="2" s="1"/>
  <c r="N1571" i="2"/>
  <c r="O1571" i="2" s="1"/>
  <c r="N1705" i="2"/>
  <c r="O1705" i="2" s="1"/>
  <c r="N1093" i="2"/>
  <c r="O1093" i="2" s="1"/>
  <c r="N1235" i="2"/>
  <c r="O1235" i="2" s="1"/>
  <c r="N2223" i="2"/>
  <c r="O2223" i="2" s="1"/>
  <c r="N1624" i="2"/>
  <c r="O1624" i="2" s="1"/>
  <c r="N1593" i="2"/>
  <c r="O1593" i="2" s="1"/>
  <c r="N2267" i="2"/>
  <c r="O2267" i="2" s="1"/>
  <c r="N2107" i="2"/>
  <c r="O2107" i="2" s="1"/>
  <c r="N1698" i="2"/>
  <c r="O1698" i="2" s="1"/>
  <c r="N2159" i="2"/>
  <c r="O2159" i="2" s="1"/>
  <c r="N1608" i="2"/>
  <c r="O1608" i="2" s="1"/>
  <c r="N2283" i="2"/>
  <c r="O2283" i="2" s="1"/>
  <c r="N1573" i="2"/>
  <c r="O1573" i="2" s="1"/>
  <c r="N2276" i="2"/>
  <c r="O2276" i="2" s="1"/>
  <c r="N157" i="2"/>
  <c r="O157" i="2" s="1"/>
  <c r="N1721" i="2"/>
  <c r="O1721" i="2" s="1"/>
  <c r="N2250" i="2"/>
  <c r="O2250" i="2" s="1"/>
  <c r="N2111" i="2"/>
  <c r="O2111" i="2" s="1"/>
  <c r="N2187" i="2"/>
  <c r="O2187" i="2" s="1"/>
  <c r="N1718" i="2"/>
  <c r="O1718" i="2" s="1"/>
  <c r="N2056" i="2"/>
  <c r="O2056" i="2" s="1"/>
  <c r="N884" i="2"/>
  <c r="O884" i="2" s="1"/>
  <c r="N841" i="2"/>
  <c r="O841" i="2" s="1"/>
  <c r="N978" i="2"/>
  <c r="O978" i="2" s="1"/>
  <c r="N2068" i="2"/>
  <c r="O2068" i="2" s="1"/>
  <c r="N1779" i="2"/>
  <c r="O1779" i="2" s="1"/>
  <c r="N2264" i="2"/>
  <c r="O2264" i="2" s="1"/>
  <c r="N2239" i="2"/>
  <c r="O2239" i="2" s="1"/>
  <c r="N2122" i="2"/>
  <c r="O2122" i="2" s="1"/>
  <c r="N1554" i="2"/>
  <c r="O1554" i="2" s="1"/>
  <c r="N1027" i="2"/>
  <c r="O1027" i="2" s="1"/>
  <c r="N1262" i="2"/>
  <c r="O1262" i="2" s="1"/>
  <c r="N1640" i="2"/>
  <c r="O1640" i="2" s="1"/>
  <c r="N1333" i="2"/>
  <c r="O1333" i="2" s="1"/>
  <c r="N1496" i="2"/>
  <c r="O1496" i="2" s="1"/>
  <c r="N1491" i="2"/>
  <c r="O1491" i="2" s="1"/>
  <c r="N1524" i="2"/>
  <c r="O1524" i="2" s="1"/>
  <c r="N1429" i="2"/>
  <c r="O1429" i="2" s="1"/>
  <c r="N1400" i="2"/>
  <c r="O1400" i="2" s="1"/>
  <c r="N1347" i="2"/>
  <c r="O1347" i="2" s="1"/>
  <c r="N1267" i="2"/>
  <c r="O1267" i="2" s="1"/>
  <c r="N1364" i="2"/>
  <c r="O1364" i="2" s="1"/>
  <c r="N1348" i="2"/>
  <c r="O1348" i="2" s="1"/>
  <c r="N1380" i="2"/>
  <c r="O1380" i="2" s="1"/>
  <c r="N1432" i="2"/>
  <c r="O1432" i="2" s="1"/>
  <c r="N1461" i="2"/>
  <c r="O1461" i="2" s="1"/>
  <c r="N1464" i="2"/>
  <c r="O1464" i="2" s="1"/>
  <c r="N1315" i="2"/>
  <c r="O1315" i="2" s="1"/>
  <c r="N1389" i="2"/>
  <c r="O1389" i="2" s="1"/>
  <c r="N1276" i="2"/>
  <c r="O1276" i="2" s="1"/>
  <c r="N1422" i="2"/>
  <c r="O1422" i="2" s="1"/>
  <c r="N1441" i="2"/>
  <c r="O1441" i="2" s="1"/>
  <c r="N1507" i="2"/>
  <c r="O1507" i="2" s="1"/>
  <c r="N1427" i="2"/>
  <c r="O1427" i="2" s="1"/>
  <c r="N1475" i="2"/>
  <c r="O1475" i="2" s="1"/>
  <c r="N1396" i="2"/>
  <c r="O1396" i="2" s="1"/>
  <c r="N493" i="2"/>
  <c r="O493" i="2" s="1"/>
  <c r="N692" i="2"/>
  <c r="O692" i="2" s="1"/>
  <c r="N686" i="2"/>
  <c r="O686" i="2" s="1"/>
  <c r="N577" i="2"/>
  <c r="O577" i="2" s="1"/>
  <c r="N570" i="2"/>
  <c r="O570" i="2" s="1"/>
  <c r="N514" i="2"/>
  <c r="O514" i="2" s="1"/>
  <c r="N572" i="2"/>
  <c r="O572" i="2" s="1"/>
  <c r="N255" i="2"/>
  <c r="O255" i="2" s="1"/>
  <c r="N283" i="2"/>
  <c r="O283" i="2" s="1"/>
  <c r="N419" i="2"/>
  <c r="O419" i="2" s="1"/>
  <c r="N424" i="2"/>
  <c r="O424" i="2" s="1"/>
  <c r="N403" i="2"/>
  <c r="O403" i="2" s="1"/>
  <c r="N476" i="2"/>
  <c r="O476" i="2" s="1"/>
  <c r="N233" i="2"/>
  <c r="O233" i="2" s="1"/>
  <c r="N398" i="2"/>
  <c r="O398" i="2" s="1"/>
  <c r="N466" i="2"/>
  <c r="O466" i="2" s="1"/>
  <c r="N414" i="2"/>
  <c r="O414" i="2" s="1"/>
  <c r="N326" i="2"/>
  <c r="O326" i="2" s="1"/>
  <c r="N362" i="2"/>
  <c r="O362" i="2" s="1"/>
  <c r="N587" i="2"/>
  <c r="O587" i="2" s="1"/>
  <c r="N621" i="2"/>
  <c r="O621" i="2" s="1"/>
  <c r="N689" i="2"/>
  <c r="O689" i="2" s="1"/>
  <c r="N558" i="2"/>
  <c r="O558" i="2" s="1"/>
  <c r="N568" i="2"/>
  <c r="O568" i="2" s="1"/>
  <c r="N492" i="2"/>
  <c r="O492" i="2" s="1"/>
  <c r="N549" i="2"/>
  <c r="O549" i="2" s="1"/>
  <c r="N261" i="2"/>
  <c r="O261" i="2" s="1"/>
  <c r="N527" i="2"/>
  <c r="O527" i="2" s="1"/>
  <c r="N733" i="2"/>
  <c r="O733" i="2" s="1"/>
  <c r="N644" i="2"/>
  <c r="O644" i="2" s="1"/>
  <c r="N580" i="2"/>
  <c r="O580" i="2" s="1"/>
  <c r="N520" i="2"/>
  <c r="O520" i="2" s="1"/>
  <c r="N691" i="2"/>
  <c r="O691" i="2" s="1"/>
  <c r="N547" i="2"/>
  <c r="O547" i="2" s="1"/>
  <c r="N657" i="2"/>
  <c r="O657" i="2" s="1"/>
  <c r="N494" i="2"/>
  <c r="O494" i="2" s="1"/>
  <c r="N681" i="2"/>
  <c r="O681" i="2" s="1"/>
  <c r="N613" i="2"/>
  <c r="O613" i="2" s="1"/>
  <c r="N670" i="2"/>
  <c r="O670" i="2" s="1"/>
  <c r="N263" i="2"/>
  <c r="O263" i="2" s="1"/>
  <c r="N280" i="2"/>
  <c r="O280" i="2" s="1"/>
  <c r="N392" i="2"/>
  <c r="O392" i="2" s="1"/>
  <c r="N273" i="2"/>
  <c r="O273" i="2" s="1"/>
  <c r="N467" i="2"/>
  <c r="O467" i="2" s="1"/>
  <c r="N453" i="2"/>
  <c r="O453" i="2" s="1"/>
  <c r="N297" i="2"/>
  <c r="O297" i="2" s="1"/>
  <c r="N339" i="2"/>
  <c r="O339" i="2" s="1"/>
  <c r="N295" i="2"/>
  <c r="O295" i="2" s="1"/>
  <c r="N235" i="2"/>
  <c r="O235" i="2" s="1"/>
  <c r="N394" i="2"/>
  <c r="O394" i="2" s="1"/>
  <c r="N442" i="2"/>
  <c r="O442" i="2" s="1"/>
  <c r="N855" i="2"/>
  <c r="O855" i="2" s="1"/>
  <c r="N522" i="2"/>
  <c r="O522" i="2" s="1"/>
  <c r="N500" i="2"/>
  <c r="O500" i="2" s="1"/>
  <c r="N543" i="2"/>
  <c r="O543" i="2" s="1"/>
  <c r="N654" i="2"/>
  <c r="O654" i="2" s="1"/>
  <c r="N712" i="2"/>
  <c r="O712" i="2" s="1"/>
  <c r="N562" i="2"/>
  <c r="O562" i="2" s="1"/>
  <c r="N584" i="2"/>
  <c r="O584" i="2" s="1"/>
  <c r="N721" i="2"/>
  <c r="O721" i="2" s="1"/>
  <c r="N626" i="2"/>
  <c r="O626" i="2" s="1"/>
  <c r="N602" i="2"/>
  <c r="O602" i="2" s="1"/>
  <c r="N694" i="2"/>
  <c r="O694" i="2" s="1"/>
  <c r="N677" i="2"/>
  <c r="O677" i="2" s="1"/>
  <c r="N524" i="2"/>
  <c r="O524" i="2" s="1"/>
  <c r="N455" i="2"/>
  <c r="O455" i="2" s="1"/>
  <c r="N344" i="2"/>
  <c r="O344" i="2" s="1"/>
  <c r="N241" i="2"/>
  <c r="O241" i="2" s="1"/>
  <c r="N337" i="2"/>
  <c r="O337" i="2" s="1"/>
  <c r="N223" i="2"/>
  <c r="O223" i="2" s="1"/>
  <c r="N374" i="2"/>
  <c r="O374" i="2" s="1"/>
  <c r="N361" i="2"/>
  <c r="O361" i="2" s="1"/>
  <c r="N427" i="2"/>
  <c r="O427" i="2" s="1"/>
  <c r="N407" i="2"/>
  <c r="O407" i="2" s="1"/>
  <c r="N371" i="2"/>
  <c r="O371" i="2" s="1"/>
  <c r="N327" i="2"/>
  <c r="O327" i="2" s="1"/>
  <c r="N271" i="2"/>
  <c r="O271" i="2" s="1"/>
  <c r="N751" i="2"/>
  <c r="O751" i="2" s="1"/>
  <c r="N2075" i="2"/>
  <c r="O2075" i="2" s="1"/>
  <c r="N998" i="2"/>
  <c r="O998" i="2" s="1"/>
  <c r="N1966" i="2"/>
  <c r="O1966" i="2" s="1"/>
  <c r="N1037" i="2"/>
  <c r="O1037" i="2" s="1"/>
  <c r="N1839" i="2"/>
  <c r="O1839" i="2" s="1"/>
  <c r="N1405" i="2"/>
  <c r="O1405" i="2" s="1"/>
  <c r="N1477" i="2"/>
  <c r="O1477" i="2" s="1"/>
  <c r="N1290" i="2"/>
  <c r="O1290" i="2" s="1"/>
  <c r="N1428" i="2"/>
  <c r="O1428" i="2" s="1"/>
  <c r="N1523" i="2"/>
  <c r="O1523" i="2" s="1"/>
  <c r="N1354" i="2"/>
  <c r="O1354" i="2" s="1"/>
  <c r="N1465" i="2"/>
  <c r="O1465" i="2" s="1"/>
  <c r="N726" i="2"/>
  <c r="O726" i="2" s="1"/>
  <c r="N627" i="2"/>
  <c r="O627" i="2" s="1"/>
  <c r="N358" i="2"/>
  <c r="O358" i="2" s="1"/>
  <c r="N465" i="2"/>
  <c r="O465" i="2" s="1"/>
  <c r="N470" i="2"/>
  <c r="O470" i="2" s="1"/>
  <c r="N446" i="2"/>
  <c r="O446" i="2" s="1"/>
  <c r="N561" i="2"/>
  <c r="O561" i="2" s="1"/>
  <c r="N701" i="2"/>
  <c r="O701" i="2" s="1"/>
  <c r="N619" i="2"/>
  <c r="O619" i="2" s="1"/>
  <c r="N710" i="2"/>
  <c r="O710" i="2" s="1"/>
  <c r="N556" i="2"/>
  <c r="O556" i="2" s="1"/>
  <c r="N257" i="2"/>
  <c r="O257" i="2" s="1"/>
  <c r="N312" i="2"/>
  <c r="O312" i="2" s="1"/>
  <c r="N336" i="2"/>
  <c r="O336" i="2" s="1"/>
  <c r="N383" i="2"/>
  <c r="O383" i="2" s="1"/>
  <c r="N653" i="2"/>
  <c r="O653" i="2" s="1"/>
  <c r="N603" i="2"/>
  <c r="O603" i="2" s="1"/>
  <c r="N519" i="2"/>
  <c r="O519" i="2" s="1"/>
  <c r="N620" i="2"/>
  <c r="O620" i="2" s="1"/>
  <c r="N375" i="2"/>
  <c r="O375" i="2" s="1"/>
  <c r="N430" i="2"/>
  <c r="O430" i="2" s="1"/>
  <c r="N236" i="2"/>
  <c r="O236" i="2" s="1"/>
  <c r="N224" i="2"/>
  <c r="O224" i="2" s="1"/>
  <c r="N1809" i="2"/>
  <c r="O1809" i="2" s="1"/>
  <c r="N294" i="2"/>
  <c r="O294" i="2" s="1"/>
  <c r="N471" i="2"/>
  <c r="O471" i="2" s="1"/>
  <c r="N242" i="2"/>
  <c r="O242" i="2" s="1"/>
  <c r="N433" i="2"/>
  <c r="O433" i="2" s="1"/>
  <c r="N588" i="2"/>
  <c r="O588" i="2" s="1"/>
  <c r="N553" i="2"/>
  <c r="O553" i="2" s="1"/>
  <c r="N529" i="2"/>
  <c r="O529" i="2" s="1"/>
  <c r="N659" i="2"/>
  <c r="O659" i="2" s="1"/>
  <c r="N541" i="2"/>
  <c r="O541" i="2" s="1"/>
  <c r="N240" i="2"/>
  <c r="O240" i="2" s="1"/>
  <c r="N316" i="2"/>
  <c r="O316" i="2" s="1"/>
  <c r="N303" i="2"/>
  <c r="O303" i="2" s="1"/>
  <c r="N462" i="2"/>
  <c r="O462" i="2" s="1"/>
  <c r="N319" i="2"/>
  <c r="O319" i="2" s="1"/>
  <c r="N531" i="2"/>
  <c r="O531" i="2" s="1"/>
  <c r="N499" i="2"/>
  <c r="O499" i="2" s="1"/>
  <c r="N548" i="2"/>
  <c r="O548" i="2" s="1"/>
  <c r="N395" i="2"/>
  <c r="O395" i="2" s="1"/>
  <c r="N378" i="2"/>
  <c r="O378" i="2" s="1"/>
  <c r="N439" i="2"/>
  <c r="O439" i="2" s="1"/>
  <c r="N363" i="2"/>
  <c r="O363" i="2" s="1"/>
  <c r="N498" i="2"/>
  <c r="O498" i="2" s="1"/>
  <c r="N576" i="2"/>
  <c r="O576" i="2" s="1"/>
  <c r="N488" i="2"/>
  <c r="O488" i="2" s="1"/>
  <c r="N550" i="2"/>
  <c r="O550" i="2" s="1"/>
  <c r="N676" i="2"/>
  <c r="O676" i="2" s="1"/>
  <c r="N288" i="2"/>
  <c r="O288" i="2" s="1"/>
  <c r="N401" i="2"/>
  <c r="O401" i="2" s="1"/>
  <c r="N510" i="2"/>
  <c r="O510" i="2" s="1"/>
  <c r="N698" i="2"/>
  <c r="O698" i="2" s="1"/>
  <c r="N423" i="2"/>
  <c r="O423" i="2" s="1"/>
  <c r="N464" i="2"/>
  <c r="O464" i="2" s="1"/>
  <c r="N440" i="2"/>
  <c r="O440" i="2" s="1"/>
  <c r="N385" i="2"/>
  <c r="O385" i="2" s="1"/>
  <c r="N625" i="2"/>
  <c r="O625" i="2" s="1"/>
  <c r="N484" i="2"/>
  <c r="O484" i="2" s="1"/>
  <c r="N815" i="2"/>
  <c r="O815" i="2" s="1"/>
  <c r="N867" i="2"/>
  <c r="O867" i="2" s="1"/>
  <c r="N309" i="2"/>
  <c r="O309" i="2" s="1"/>
  <c r="N441" i="2"/>
  <c r="O441" i="2" s="1"/>
  <c r="N417" i="2"/>
  <c r="O417" i="2" s="1"/>
  <c r="N325" i="2"/>
  <c r="O325" i="2" s="1"/>
  <c r="N667" i="2"/>
  <c r="O667" i="2" s="1"/>
  <c r="N738" i="2"/>
  <c r="O738" i="2" s="1"/>
  <c r="N732" i="2"/>
  <c r="O732" i="2" s="1"/>
  <c r="N497" i="2"/>
  <c r="O497" i="2" s="1"/>
  <c r="N637" i="2"/>
  <c r="O637" i="2" s="1"/>
  <c r="N332" i="2"/>
  <c r="O332" i="2" s="1"/>
  <c r="N267" i="2"/>
  <c r="O267" i="2" s="1"/>
  <c r="N343" i="2"/>
  <c r="O343" i="2" s="1"/>
  <c r="N426" i="2"/>
  <c r="O426" i="2" s="1"/>
  <c r="N485" i="2"/>
  <c r="O485" i="2" s="1"/>
  <c r="N581" i="2"/>
  <c r="O581" i="2" s="1"/>
  <c r="N605" i="2"/>
  <c r="O605" i="2" s="1"/>
  <c r="N265" i="2"/>
  <c r="O265" i="2" s="1"/>
  <c r="N341" i="2"/>
  <c r="O341" i="2" s="1"/>
  <c r="N234" i="2"/>
  <c r="O234" i="2" s="1"/>
  <c r="N338" i="2"/>
  <c r="O338" i="2" s="1"/>
  <c r="N508" i="2"/>
  <c r="O508" i="2" s="1"/>
  <c r="N545" i="2"/>
  <c r="O545" i="2" s="1"/>
  <c r="N513" i="2"/>
  <c r="O513" i="2" s="1"/>
  <c r="N559" i="2"/>
  <c r="O559" i="2" s="1"/>
  <c r="N839" i="2"/>
  <c r="O839" i="2" s="1"/>
  <c r="N258" i="2"/>
  <c r="O258" i="2" s="1"/>
  <c r="N330" i="2"/>
  <c r="O330" i="2" s="1"/>
  <c r="N287" i="2"/>
  <c r="O287" i="2" s="1"/>
  <c r="N408" i="2"/>
  <c r="O408" i="2" s="1"/>
  <c r="N741" i="2"/>
  <c r="O741" i="2" s="1"/>
  <c r="N643" i="2"/>
  <c r="O643" i="2" s="1"/>
  <c r="N595" i="2"/>
  <c r="O595" i="2" s="1"/>
  <c r="N532" i="2"/>
  <c r="O532" i="2" s="1"/>
  <c r="N554" i="2"/>
  <c r="O554" i="2" s="1"/>
  <c r="N300" i="2"/>
  <c r="O300" i="2" s="1"/>
  <c r="N284" i="2"/>
  <c r="O284" i="2" s="1"/>
  <c r="N504" i="2"/>
  <c r="O504" i="2" s="1"/>
  <c r="N669" i="2"/>
  <c r="O669" i="2" s="1"/>
  <c r="N281" i="2"/>
  <c r="O281" i="2" s="1"/>
  <c r="N346" i="2"/>
  <c r="O346" i="2" s="1"/>
  <c r="N448" i="2"/>
  <c r="O448" i="2" s="1"/>
  <c r="N360" i="2"/>
  <c r="O360" i="2" s="1"/>
  <c r="N222" i="2"/>
  <c r="O222" i="2" s="1"/>
  <c r="N725" i="2"/>
  <c r="O725" i="2" s="1"/>
  <c r="N502" i="2"/>
  <c r="O502" i="2" s="1"/>
  <c r="N648" i="2"/>
  <c r="O648" i="2" s="1"/>
  <c r="N708" i="2"/>
  <c r="O708" i="2" s="1"/>
  <c r="N443" i="2"/>
  <c r="O443" i="2" s="1"/>
  <c r="N425" i="2"/>
  <c r="O425" i="2" s="1"/>
  <c r="N391" i="2"/>
  <c r="O391" i="2" s="1"/>
  <c r="N328" i="2"/>
  <c r="O328" i="2" s="1"/>
  <c r="N535" i="2"/>
  <c r="O535" i="2" s="1"/>
  <c r="N534" i="2"/>
  <c r="O534" i="2" s="1"/>
  <c r="N674" i="2"/>
  <c r="O674" i="2" s="1"/>
  <c r="N740" i="2"/>
  <c r="O740" i="2" s="1"/>
  <c r="N293" i="2"/>
  <c r="O293" i="2" s="1"/>
  <c r="N359" i="2"/>
  <c r="O359" i="2" s="1"/>
  <c r="N422" i="2"/>
  <c r="O422" i="2" s="1"/>
  <c r="N565" i="2"/>
  <c r="O565" i="2" s="1"/>
  <c r="N684" i="2"/>
  <c r="O684" i="2" s="1"/>
  <c r="N731" i="2"/>
  <c r="O731" i="2" s="1"/>
  <c r="N540" i="2"/>
  <c r="O540" i="2" s="1"/>
  <c r="N618" i="2"/>
  <c r="O618" i="2" s="1"/>
  <c r="N247" i="2"/>
  <c r="O247" i="2" s="1"/>
  <c r="N479" i="2"/>
  <c r="O479" i="2" s="1"/>
  <c r="N282" i="2"/>
  <c r="O282" i="2" s="1"/>
  <c r="N420" i="2"/>
  <c r="O420" i="2" s="1"/>
  <c r="N727" i="2"/>
  <c r="O727" i="2" s="1"/>
  <c r="N275" i="2"/>
  <c r="O275" i="2" s="1"/>
  <c r="N623" i="2"/>
  <c r="O623" i="2" s="1"/>
  <c r="N438" i="2"/>
  <c r="O438" i="2" s="1"/>
  <c r="N1681" i="2"/>
  <c r="O1681" i="2" s="1"/>
  <c r="N365" i="2"/>
  <c r="O365" i="2" s="1"/>
  <c r="N372" i="2"/>
  <c r="O372" i="2" s="1"/>
  <c r="N887" i="2"/>
  <c r="O887" i="2" s="1"/>
  <c r="N711" i="2"/>
  <c r="O711" i="2" s="1"/>
  <c r="N418" i="2"/>
  <c r="O418" i="2" s="1"/>
  <c r="N591" i="2"/>
  <c r="O591" i="2" s="1"/>
  <c r="N350" i="2"/>
  <c r="O350" i="2" s="1"/>
  <c r="N318" i="2"/>
  <c r="O318" i="2" s="1"/>
  <c r="N615" i="2"/>
  <c r="O615" i="2" s="1"/>
  <c r="N2137" i="2"/>
  <c r="O2137" i="2" s="1"/>
  <c r="N2281" i="2"/>
  <c r="O2281" i="2" s="1"/>
  <c r="N2161" i="2"/>
  <c r="O2161" i="2" s="1"/>
  <c r="N356" i="2"/>
  <c r="O356" i="2" s="1"/>
  <c r="N663" i="2"/>
  <c r="O663" i="2" s="1"/>
  <c r="N1873" i="2"/>
  <c r="O1873" i="2" s="1"/>
  <c r="N871" i="2"/>
  <c r="O871" i="2" s="1"/>
  <c r="N482" i="2"/>
  <c r="O482" i="2" s="1"/>
  <c r="N301" i="2"/>
  <c r="O301" i="2" s="1"/>
  <c r="N463" i="2"/>
  <c r="O463" i="2" s="1"/>
  <c r="N461" i="2"/>
  <c r="O461" i="2" s="1"/>
  <c r="N583" i="2"/>
  <c r="O583" i="2" s="1"/>
  <c r="N397" i="2"/>
  <c r="O397" i="2" s="1"/>
  <c r="N415" i="2"/>
  <c r="O415" i="2" s="1"/>
  <c r="N324" i="2"/>
  <c r="O324" i="2" s="1"/>
  <c r="N381" i="2"/>
  <c r="O381" i="2" s="1"/>
  <c r="N276" i="2"/>
  <c r="O276" i="2" s="1"/>
  <c r="N687" i="2"/>
  <c r="O687" i="2" s="1"/>
  <c r="N230" i="2"/>
  <c r="O230" i="2" s="1"/>
  <c r="N349" i="2"/>
  <c r="O349" i="2" s="1"/>
  <c r="N399" i="2"/>
  <c r="O399" i="2" s="1"/>
  <c r="N831" i="2"/>
  <c r="O831" i="2" s="1"/>
  <c r="N436" i="2"/>
  <c r="O436" i="2" s="1"/>
  <c r="N575" i="2"/>
  <c r="O575" i="2" s="1"/>
  <c r="N454" i="2"/>
  <c r="O454" i="2" s="1"/>
  <c r="N237" i="2"/>
  <c r="O237" i="2" s="1"/>
  <c r="N388" i="2"/>
  <c r="O388" i="2" s="1"/>
  <c r="N679" i="2"/>
  <c r="O679" i="2" s="1"/>
  <c r="N1937" i="2"/>
  <c r="O1937" i="2" s="1"/>
  <c r="N445" i="2"/>
  <c r="O445" i="2" s="1"/>
  <c r="N847" i="2"/>
  <c r="O847" i="2" s="1"/>
  <c r="N567" i="2"/>
  <c r="O567" i="2" s="1"/>
  <c r="N671" i="2"/>
  <c r="O671" i="2" s="1"/>
  <c r="N1617" i="2"/>
  <c r="O1617" i="2" s="1"/>
  <c r="N253" i="2"/>
  <c r="O253" i="2" s="1"/>
  <c r="N631" i="2"/>
  <c r="O631" i="2" s="1"/>
  <c r="N468" i="2"/>
  <c r="O468" i="2" s="1"/>
  <c r="N333" i="2"/>
  <c r="O333" i="2" s="1"/>
  <c r="N335" i="2"/>
  <c r="O335" i="2" s="1"/>
  <c r="N366" i="2"/>
  <c r="O366" i="2" s="1"/>
  <c r="N639" i="2"/>
  <c r="O639" i="2" s="1"/>
  <c r="N250" i="2"/>
  <c r="O250" i="2" s="1"/>
  <c r="N413" i="2"/>
  <c r="O413" i="2" s="1"/>
  <c r="N883" i="2"/>
  <c r="O883" i="2" s="1"/>
  <c r="N655" i="2"/>
  <c r="O655" i="2" s="1"/>
  <c r="N292" i="2"/>
  <c r="O292" i="2" s="1"/>
  <c r="N735" i="2"/>
  <c r="O735" i="2" s="1"/>
  <c r="N767" i="2"/>
  <c r="O767" i="2" s="1"/>
  <c r="N307" i="2"/>
  <c r="O307" i="2" s="1"/>
  <c r="N450" i="2"/>
  <c r="O450" i="2" s="1"/>
  <c r="N308" i="2"/>
  <c r="O308" i="2" s="1"/>
  <c r="N386" i="2"/>
  <c r="O386" i="2" s="1"/>
  <c r="N607" i="2"/>
  <c r="O607" i="2" s="1"/>
  <c r="N719" i="2"/>
  <c r="O719" i="2" s="1"/>
  <c r="N298" i="2"/>
  <c r="O298" i="2" s="1"/>
  <c r="N404" i="2"/>
  <c r="O404" i="2" s="1"/>
  <c r="N807" i="2"/>
  <c r="O807" i="2" s="1"/>
  <c r="N2177" i="2"/>
  <c r="O2177" i="2" s="1"/>
  <c r="N477" i="2"/>
  <c r="O477" i="2" s="1"/>
  <c r="N599" i="2"/>
  <c r="O599" i="2" s="1"/>
  <c r="N2153" i="2"/>
  <c r="O2153" i="2" s="1"/>
  <c r="N431" i="2"/>
  <c r="O431" i="2" s="1"/>
  <c r="N243" i="2"/>
  <c r="O243" i="2" s="1"/>
  <c r="N1553" i="2"/>
  <c r="O1553" i="2" s="1"/>
  <c r="N447" i="2"/>
  <c r="O447" i="2" s="1"/>
  <c r="N260" i="2"/>
  <c r="O260" i="2" s="1"/>
  <c r="N2073" i="2"/>
  <c r="O2073" i="2" s="1"/>
  <c r="N1167" i="2"/>
  <c r="O1167" i="2" s="1"/>
  <c r="N810" i="2"/>
  <c r="O810" i="2" s="1"/>
  <c r="N1208" i="2"/>
  <c r="O1208" i="2" s="1"/>
  <c r="N1190" i="2"/>
  <c r="O1190" i="2" s="1"/>
  <c r="N911" i="2"/>
  <c r="O911" i="2" s="1"/>
  <c r="N1231" i="2"/>
  <c r="O1231" i="2" s="1"/>
  <c r="N952" i="2"/>
  <c r="O952" i="2" s="1"/>
  <c r="N1186" i="2"/>
  <c r="O1186" i="2" s="1"/>
  <c r="N1039" i="2"/>
  <c r="O1039" i="2" s="1"/>
  <c r="N975" i="2"/>
  <c r="O975" i="2" s="1"/>
  <c r="N1478" i="2"/>
  <c r="O1478" i="2" s="1"/>
  <c r="N1160" i="2"/>
  <c r="O1160" i="2" s="1"/>
  <c r="N1126" i="2"/>
  <c r="O1126" i="2" s="1"/>
  <c r="N1055" i="2"/>
  <c r="O1055" i="2" s="1"/>
  <c r="N1250" i="2"/>
  <c r="O1250" i="2" s="1"/>
  <c r="N1391" i="2"/>
  <c r="O1391" i="2" s="1"/>
  <c r="N1066" i="2"/>
  <c r="O1066" i="2" s="1"/>
  <c r="N1144" i="2"/>
  <c r="O1144" i="2" s="1"/>
  <c r="N1222" i="2"/>
  <c r="O1222" i="2" s="1"/>
  <c r="N1288" i="2"/>
  <c r="O1288" i="2" s="1"/>
  <c r="N1199" i="2"/>
  <c r="O1199" i="2" s="1"/>
  <c r="N1183" i="2"/>
  <c r="O1183" i="2" s="1"/>
  <c r="N1514" i="2"/>
  <c r="O1514" i="2" s="1"/>
  <c r="N1519" i="2"/>
  <c r="O1519" i="2" s="1"/>
  <c r="N1474" i="2"/>
  <c r="O1474" i="2" s="1"/>
  <c r="N1233" i="2"/>
  <c r="O1233" i="2" s="1"/>
  <c r="N1071" i="2"/>
  <c r="O1071" i="2" s="1"/>
  <c r="N1080" i="2"/>
  <c r="O1080" i="2" s="1"/>
  <c r="N1086" i="2"/>
  <c r="O1086" i="2" s="1"/>
  <c r="N1311" i="2"/>
  <c r="O1311" i="2" s="1"/>
  <c r="N1240" i="2"/>
  <c r="O1240" i="2" s="1"/>
  <c r="N1103" i="2"/>
  <c r="O1103" i="2" s="1"/>
  <c r="N1119" i="2"/>
  <c r="O1119" i="2" s="1"/>
  <c r="N1265" i="2"/>
  <c r="O1265" i="2" s="1"/>
  <c r="N1455" i="2"/>
  <c r="O1455" i="2" s="1"/>
  <c r="N1439" i="2"/>
  <c r="O1439" i="2" s="1"/>
  <c r="N1112" i="2"/>
  <c r="O1112" i="2" s="1"/>
  <c r="N1503" i="2"/>
  <c r="O1503" i="2" s="1"/>
  <c r="N1378" i="2"/>
  <c r="O1378" i="2" s="1"/>
  <c r="N1346" i="2"/>
  <c r="O1346" i="2" s="1"/>
  <c r="N1247" i="2"/>
  <c r="O1247" i="2" s="1"/>
  <c r="N1118" i="2"/>
  <c r="O1118" i="2" s="1"/>
  <c r="N1327" i="2"/>
  <c r="O1327" i="2" s="1"/>
  <c r="N1336" i="2"/>
  <c r="O1336" i="2" s="1"/>
  <c r="N1224" i="2"/>
  <c r="O1224" i="2" s="1"/>
  <c r="N1254" i="2"/>
  <c r="O1254" i="2" s="1"/>
  <c r="N1318" i="2"/>
  <c r="O1318" i="2" s="1"/>
  <c r="N1359" i="2"/>
  <c r="O1359" i="2" s="1"/>
  <c r="N1218" i="2"/>
  <c r="O1218" i="2" s="1"/>
  <c r="N1375" i="2"/>
  <c r="O1375" i="2" s="1"/>
  <c r="N1382" i="2"/>
  <c r="O1382" i="2" s="1"/>
  <c r="N1048" i="2"/>
  <c r="O1048" i="2" s="1"/>
  <c r="N1350" i="2"/>
  <c r="O1350" i="2" s="1"/>
  <c r="N1096" i="2"/>
  <c r="O1096" i="2" s="1"/>
  <c r="N1007" i="2"/>
  <c r="O1007" i="2" s="1"/>
  <c r="N1502" i="2"/>
  <c r="O1502" i="2" s="1"/>
  <c r="N1304" i="2"/>
  <c r="O1304" i="2" s="1"/>
  <c r="N1473" i="2"/>
  <c r="O1473" i="2" s="1"/>
  <c r="N1306" i="2"/>
  <c r="O1306" i="2" s="1"/>
  <c r="N1438" i="2"/>
  <c r="O1438" i="2" s="1"/>
  <c r="N1397" i="2"/>
  <c r="O1397" i="2" s="1"/>
  <c r="N1360" i="2"/>
  <c r="O1360" i="2" s="1"/>
  <c r="N1420" i="2"/>
  <c r="O1420" i="2" s="1"/>
  <c r="N1387" i="2"/>
  <c r="O1387" i="2" s="1"/>
  <c r="N1282" i="2"/>
  <c r="O1282" i="2" s="1"/>
  <c r="N1414" i="2"/>
  <c r="O1414" i="2" s="1"/>
  <c r="N1525" i="2"/>
  <c r="O1525" i="2" s="1"/>
  <c r="N1362" i="2"/>
  <c r="O1362" i="2" s="1"/>
  <c r="N1284" i="2"/>
  <c r="O1284" i="2" s="1"/>
  <c r="N1344" i="2"/>
  <c r="O1344" i="2" s="1"/>
  <c r="N1453" i="2"/>
  <c r="O1453" i="2" s="1"/>
  <c r="N1515" i="2"/>
  <c r="O1515" i="2" s="1"/>
  <c r="N1330" i="2"/>
  <c r="O1330" i="2" s="1"/>
  <c r="N1401" i="2"/>
  <c r="O1401" i="2" s="1"/>
  <c r="N1321" i="2"/>
  <c r="O1321" i="2" s="1"/>
  <c r="N1274" i="2"/>
  <c r="O1274" i="2" s="1"/>
  <c r="N1406" i="2"/>
  <c r="O1406" i="2" s="1"/>
  <c r="N1437" i="2"/>
  <c r="O1437" i="2" s="1"/>
  <c r="N1370" i="2"/>
  <c r="O1370" i="2" s="1"/>
  <c r="N1357" i="2"/>
  <c r="O1357" i="2" s="1"/>
  <c r="N1394" i="2"/>
  <c r="O1394" i="2" s="1"/>
  <c r="N1417" i="2"/>
  <c r="O1417" i="2" s="1"/>
  <c r="N1505" i="2"/>
  <c r="O1505" i="2" s="1"/>
  <c r="N1458" i="2"/>
  <c r="O1458" i="2" s="1"/>
  <c r="N1462" i="2"/>
  <c r="O1462" i="2" s="1"/>
  <c r="N1275" i="2"/>
  <c r="O1275" i="2" s="1"/>
  <c r="N1335" i="2"/>
  <c r="O1335" i="2" s="1"/>
  <c r="N1506" i="2"/>
  <c r="O1506" i="2" s="1"/>
  <c r="N1413" i="2"/>
  <c r="O1413" i="2" s="1"/>
  <c r="N1374" i="2"/>
  <c r="O1374" i="2" s="1"/>
  <c r="N1434" i="2"/>
  <c r="O1434" i="2" s="1"/>
  <c r="N1398" i="2"/>
  <c r="O1398" i="2" s="1"/>
  <c r="N1498" i="2"/>
  <c r="O1498" i="2" s="1"/>
  <c r="N1469" i="2"/>
  <c r="O1469" i="2" s="1"/>
  <c r="N1381" i="2"/>
  <c r="O1381" i="2" s="1"/>
  <c r="N1342" i="2"/>
  <c r="O1342" i="2" s="1"/>
  <c r="N1366" i="2"/>
  <c r="O1366" i="2" s="1"/>
  <c r="N1332" i="2"/>
  <c r="O1332" i="2" s="1"/>
  <c r="N1309" i="2"/>
  <c r="O1309" i="2" s="1"/>
  <c r="N1402" i="2"/>
  <c r="O1402" i="2" s="1"/>
  <c r="N1320" i="2"/>
  <c r="O1320" i="2" s="1"/>
  <c r="N1456" i="2"/>
  <c r="O1456" i="2" s="1"/>
  <c r="N1388" i="2"/>
  <c r="O1388" i="2" s="1"/>
  <c r="N1518" i="2"/>
  <c r="O1518" i="2" s="1"/>
  <c r="N1296" i="2"/>
  <c r="O1296" i="2" s="1"/>
  <c r="N1415" i="2"/>
  <c r="O1415" i="2" s="1"/>
  <c r="N1431" i="2"/>
  <c r="O1431" i="2" s="1"/>
  <c r="N1345" i="2"/>
  <c r="O1345" i="2" s="1"/>
  <c r="N1285" i="2"/>
  <c r="O1285" i="2" s="1"/>
  <c r="N1325" i="2"/>
  <c r="O1325" i="2" s="1"/>
  <c r="N1488" i="2"/>
  <c r="O1488" i="2" s="1"/>
  <c r="N1312" i="2"/>
  <c r="O1312" i="2" s="1"/>
  <c r="N1447" i="2"/>
  <c r="O1447" i="2" s="1"/>
  <c r="N1268" i="2"/>
  <c r="O1268" i="2" s="1"/>
  <c r="N1310" i="2"/>
  <c r="O1310" i="2" s="1"/>
  <c r="N1316" i="2"/>
  <c r="O1316" i="2" s="1"/>
  <c r="N1300" i="2"/>
  <c r="O1300" i="2" s="1"/>
  <c r="N1280" i="2"/>
  <c r="O1280" i="2" s="1"/>
  <c r="N1307" i="2"/>
  <c r="O1307" i="2" s="1"/>
  <c r="N1426" i="2"/>
  <c r="O1426" i="2" s="1"/>
  <c r="N1404" i="2"/>
  <c r="O1404" i="2" s="1"/>
  <c r="N1500" i="2"/>
  <c r="O1500" i="2" s="1"/>
  <c r="N1467" i="2"/>
  <c r="O1467" i="2" s="1"/>
  <c r="N1407" i="2"/>
  <c r="O1407" i="2" s="1"/>
  <c r="N1271" i="2"/>
  <c r="O1271" i="2" s="1"/>
  <c r="N1486" i="2"/>
  <c r="O1486" i="2" s="1"/>
  <c r="N1466" i="2"/>
  <c r="O1466" i="2" s="1"/>
  <c r="N1328" i="2"/>
  <c r="O1328" i="2" s="1"/>
  <c r="N1419" i="2"/>
  <c r="O1419" i="2" s="1"/>
  <c r="N1484" i="2"/>
  <c r="O1484" i="2" s="1"/>
  <c r="N1410" i="2"/>
  <c r="O1410" i="2" s="1"/>
  <c r="N1495" i="2"/>
  <c r="O1495" i="2" s="1"/>
  <c r="N1709" i="2"/>
  <c r="O1709" i="2" s="1"/>
  <c r="N1616" i="2"/>
  <c r="O1616" i="2" s="1"/>
  <c r="N1782" i="2"/>
  <c r="O1782" i="2" s="1"/>
  <c r="N1737" i="2"/>
  <c r="O1737" i="2" s="1"/>
  <c r="N1582" i="2"/>
  <c r="O1582" i="2" s="1"/>
  <c r="N1746" i="2"/>
  <c r="O1746" i="2" s="1"/>
  <c r="N1591" i="2"/>
  <c r="O1591" i="2" s="1"/>
  <c r="N1717" i="2"/>
  <c r="O1717" i="2" s="1"/>
  <c r="N1625" i="2"/>
  <c r="O1625" i="2" s="1"/>
  <c r="N1552" i="2"/>
  <c r="O1552" i="2" s="1"/>
  <c r="N1773" i="2"/>
  <c r="O1773" i="2" s="1"/>
  <c r="N1633" i="2"/>
  <c r="O1633" i="2" s="1"/>
  <c r="N1781" i="2"/>
  <c r="O1781" i="2" s="1"/>
  <c r="N1664" i="2"/>
  <c r="O1664" i="2" s="1"/>
  <c r="N1670" i="2"/>
  <c r="O1670" i="2" s="1"/>
  <c r="N1589" i="2"/>
  <c r="O1589" i="2" s="1"/>
  <c r="N1546" i="2"/>
  <c r="O1546" i="2" s="1"/>
  <c r="N1642" i="2"/>
  <c r="O1642" i="2" s="1"/>
  <c r="N1751" i="2"/>
  <c r="O1751" i="2" s="1"/>
  <c r="N1756" i="2"/>
  <c r="O1756" i="2" s="1"/>
  <c r="N1708" i="2"/>
  <c r="O1708" i="2" s="1"/>
  <c r="N1726" i="2"/>
  <c r="O1726" i="2" s="1"/>
  <c r="N1355" i="2"/>
  <c r="O1355" i="2" s="1"/>
  <c r="N1489" i="2"/>
  <c r="O1489" i="2" s="1"/>
  <c r="N1509" i="2"/>
  <c r="O1509" i="2" s="1"/>
  <c r="N1494" i="2"/>
  <c r="O1494" i="2" s="1"/>
  <c r="N1343" i="2"/>
  <c r="O1343" i="2" s="1"/>
  <c r="N1457" i="2"/>
  <c r="O1457" i="2" s="1"/>
  <c r="N1468" i="2"/>
  <c r="O1468" i="2" s="1"/>
  <c r="N1319" i="2"/>
  <c r="O1319" i="2" s="1"/>
  <c r="N1365" i="2"/>
  <c r="O1365" i="2" s="1"/>
  <c r="N1291" i="2"/>
  <c r="O1291" i="2" s="1"/>
  <c r="N1339" i="2"/>
  <c r="O1339" i="2" s="1"/>
  <c r="N1356" i="2"/>
  <c r="O1356" i="2" s="1"/>
  <c r="N1323" i="2"/>
  <c r="O1323" i="2" s="1"/>
  <c r="N1286" i="2"/>
  <c r="O1286" i="2" s="1"/>
  <c r="N1273" i="2"/>
  <c r="O1273" i="2" s="1"/>
  <c r="N1399" i="2"/>
  <c r="O1399" i="2" s="1"/>
  <c r="N1433" i="2"/>
  <c r="O1433" i="2" s="1"/>
  <c r="N1511" i="2"/>
  <c r="O1511" i="2" s="1"/>
  <c r="N1377" i="2"/>
  <c r="O1377" i="2" s="1"/>
  <c r="N1470" i="2"/>
  <c r="O1470" i="2" s="1"/>
  <c r="N1452" i="2"/>
  <c r="O1452" i="2" s="1"/>
  <c r="N1367" i="2"/>
  <c r="O1367" i="2" s="1"/>
  <c r="N1485" i="2"/>
  <c r="O1485" i="2" s="1"/>
  <c r="N1479" i="2"/>
  <c r="O1479" i="2" s="1"/>
  <c r="N1376" i="2"/>
  <c r="O1376" i="2" s="1"/>
  <c r="N1483" i="2"/>
  <c r="O1483" i="2" s="1"/>
  <c r="N1471" i="2"/>
  <c r="O1471" i="2" s="1"/>
  <c r="N1269" i="2"/>
  <c r="O1269" i="2" s="1"/>
  <c r="N1393" i="2"/>
  <c r="O1393" i="2" s="1"/>
  <c r="N1303" i="2"/>
  <c r="O1303" i="2" s="1"/>
  <c r="N1451" i="2"/>
  <c r="O1451" i="2" s="1"/>
  <c r="N1371" i="2"/>
  <c r="O1371" i="2" s="1"/>
  <c r="N1287" i="2"/>
  <c r="O1287" i="2" s="1"/>
  <c r="N1430" i="2"/>
  <c r="O1430" i="2" s="1"/>
  <c r="N1521" i="2"/>
  <c r="O1521" i="2" s="1"/>
  <c r="N1289" i="2"/>
  <c r="O1289" i="2" s="1"/>
  <c r="N1520" i="2"/>
  <c r="O1520" i="2" s="1"/>
  <c r="N1516" i="2"/>
  <c r="O1516" i="2" s="1"/>
  <c r="N1383" i="2"/>
  <c r="O1383" i="2" s="1"/>
  <c r="N1676" i="2"/>
  <c r="O1676" i="2" s="1"/>
  <c r="N1643" i="2"/>
  <c r="O1643" i="2" s="1"/>
  <c r="N1689" i="2"/>
  <c r="O1689" i="2" s="1"/>
  <c r="N1605" i="2"/>
  <c r="O1605" i="2" s="1"/>
  <c r="N1598" i="2"/>
  <c r="O1598" i="2" s="1"/>
  <c r="N1671" i="2"/>
  <c r="O1671" i="2" s="1"/>
  <c r="N1682" i="2"/>
  <c r="O1682" i="2" s="1"/>
  <c r="N1774" i="2"/>
  <c r="O1774" i="2" s="1"/>
  <c r="N1757" i="2"/>
  <c r="O1757" i="2" s="1"/>
  <c r="N1702" i="2"/>
  <c r="O1702" i="2" s="1"/>
  <c r="N1548" i="2"/>
  <c r="O1548" i="2" s="1"/>
  <c r="N1753" i="2"/>
  <c r="O1753" i="2" s="1"/>
  <c r="N1693" i="2"/>
  <c r="O1693" i="2" s="1"/>
  <c r="N1607" i="2"/>
  <c r="O1607" i="2" s="1"/>
  <c r="N1739" i="2"/>
  <c r="O1739" i="2" s="1"/>
  <c r="N1727" i="2"/>
  <c r="O1727" i="2" s="1"/>
  <c r="N1691" i="2"/>
  <c r="O1691" i="2" s="1"/>
  <c r="N1570" i="2"/>
  <c r="O1570" i="2" s="1"/>
  <c r="N1680" i="2"/>
  <c r="O1680" i="2" s="1"/>
  <c r="N1526" i="2"/>
  <c r="O1526" i="2" s="1"/>
  <c r="N1596" i="2"/>
  <c r="O1596" i="2" s="1"/>
  <c r="N2041" i="2"/>
  <c r="O2041" i="2" s="1"/>
  <c r="N1871" i="2"/>
  <c r="O1871" i="2" s="1"/>
  <c r="N1997" i="2"/>
  <c r="O1997" i="2" s="1"/>
  <c r="N1789" i="2"/>
  <c r="O1789" i="2" s="1"/>
  <c r="N1928" i="2"/>
  <c r="O1928" i="2" s="1"/>
  <c r="N1958" i="2"/>
  <c r="O1958" i="2" s="1"/>
  <c r="N1930" i="2"/>
  <c r="O1930" i="2" s="1"/>
  <c r="N1833" i="2"/>
  <c r="O1833" i="2" s="1"/>
  <c r="N1869" i="2"/>
  <c r="O1869" i="2" s="1"/>
  <c r="N2004" i="2"/>
  <c r="O2004" i="2" s="1"/>
  <c r="N1829" i="2"/>
  <c r="O1829" i="2" s="1"/>
  <c r="N1977" i="2"/>
  <c r="O1977" i="2" s="1"/>
  <c r="N2020" i="2"/>
  <c r="O2020" i="2" s="1"/>
  <c r="N1961" i="2"/>
  <c r="O1961" i="2" s="1"/>
  <c r="N1976" i="2"/>
  <c r="O1976" i="2" s="1"/>
  <c r="N1864" i="2"/>
  <c r="O1864" i="2" s="1"/>
  <c r="N2021" i="2"/>
  <c r="O2021" i="2" s="1"/>
  <c r="N1933" i="2"/>
  <c r="O1933" i="2" s="1"/>
  <c r="N1960" i="2"/>
  <c r="O1960" i="2" s="1"/>
  <c r="N1897" i="2"/>
  <c r="O1897" i="2" s="1"/>
  <c r="N1860" i="2"/>
  <c r="O1860" i="2" s="1"/>
  <c r="N1819" i="2"/>
  <c r="O1819" i="2" s="1"/>
  <c r="N1877" i="2"/>
  <c r="O1877" i="2" s="1"/>
  <c r="N1912" i="2"/>
  <c r="O1912" i="2" s="1"/>
  <c r="N1956" i="2"/>
  <c r="O1956" i="2" s="1"/>
  <c r="N1934" i="2"/>
  <c r="O1934" i="2" s="1"/>
  <c r="N2043" i="2"/>
  <c r="O2043" i="2" s="1"/>
  <c r="N1822" i="2"/>
  <c r="O1822" i="2" s="1"/>
  <c r="N2047" i="2"/>
  <c r="O2047" i="2" s="1"/>
  <c r="N1999" i="2"/>
  <c r="O1999" i="2" s="1"/>
  <c r="N1812" i="2"/>
  <c r="O1812" i="2" s="1"/>
  <c r="N2045" i="2"/>
  <c r="O2045" i="2" s="1"/>
  <c r="N1924" i="2"/>
  <c r="O1924" i="2" s="1"/>
  <c r="N2030" i="2"/>
  <c r="O2030" i="2" s="1"/>
  <c r="N1835" i="2"/>
  <c r="O1835" i="2" s="1"/>
  <c r="N1880" i="2"/>
  <c r="O1880" i="2" s="1"/>
  <c r="N1957" i="2"/>
  <c r="O1957" i="2" s="1"/>
  <c r="N1828" i="2"/>
  <c r="O1828" i="2" s="1"/>
  <c r="N1849" i="2"/>
  <c r="O1849" i="2" s="1"/>
  <c r="N1935" i="2"/>
  <c r="O1935" i="2" s="1"/>
  <c r="N2031" i="2"/>
  <c r="O2031" i="2" s="1"/>
  <c r="N1800" i="2"/>
  <c r="O1800" i="2" s="1"/>
  <c r="N2005" i="2"/>
  <c r="O2005" i="2" s="1"/>
  <c r="N2015" i="2"/>
  <c r="O2015" i="2" s="1"/>
  <c r="N2036" i="2"/>
  <c r="O2036" i="2" s="1"/>
  <c r="N1876" i="2"/>
  <c r="O1876" i="2" s="1"/>
  <c r="N1857" i="2"/>
  <c r="O1857" i="2" s="1"/>
  <c r="N1790" i="2"/>
  <c r="O1790" i="2" s="1"/>
  <c r="N1967" i="2"/>
  <c r="O1967" i="2" s="1"/>
  <c r="N1882" i="2"/>
  <c r="O1882" i="2" s="1"/>
  <c r="N1795" i="2"/>
  <c r="O1795" i="2" s="1"/>
  <c r="N1998" i="2"/>
  <c r="O1998" i="2" s="1"/>
  <c r="N2033" i="2"/>
  <c r="O2033" i="2" s="1"/>
  <c r="N1899" i="2"/>
  <c r="O1899" i="2" s="1"/>
  <c r="N2022" i="2"/>
  <c r="O2022" i="2" s="1"/>
  <c r="N1908" i="2"/>
  <c r="O1908" i="2" s="1"/>
  <c r="N1994" i="2"/>
  <c r="O1994" i="2" s="1"/>
  <c r="N1951" i="2"/>
  <c r="O1951" i="2" s="1"/>
  <c r="N1896" i="2"/>
  <c r="O1896" i="2" s="1"/>
  <c r="N1886" i="2"/>
  <c r="O1886" i="2" s="1"/>
  <c r="N1963" i="2"/>
  <c r="O1963" i="2" s="1"/>
  <c r="N1986" i="2"/>
  <c r="O1986" i="2" s="1"/>
  <c r="N1832" i="2"/>
  <c r="O1832" i="2" s="1"/>
  <c r="N2024" i="2"/>
  <c r="O2024" i="2" s="1"/>
  <c r="N1917" i="2"/>
  <c r="O1917" i="2" s="1"/>
  <c r="N1796" i="2"/>
  <c r="O1796" i="2" s="1"/>
  <c r="N1851" i="2"/>
  <c r="O1851" i="2" s="1"/>
  <c r="N1926" i="2"/>
  <c r="O1926" i="2" s="1"/>
  <c r="N2008" i="2"/>
  <c r="O2008" i="2" s="1"/>
  <c r="N1983" i="2"/>
  <c r="O1983" i="2" s="1"/>
  <c r="N1940" i="2"/>
  <c r="O1940" i="2" s="1"/>
  <c r="N1889" i="2"/>
  <c r="O1889" i="2" s="1"/>
  <c r="N1915" i="2"/>
  <c r="O1915" i="2" s="1"/>
  <c r="N2040" i="2"/>
  <c r="O2040" i="2" s="1"/>
  <c r="N1913" i="2"/>
  <c r="O1913" i="2" s="1"/>
  <c r="N1941" i="2"/>
  <c r="O1941" i="2" s="1"/>
  <c r="N1823" i="2"/>
  <c r="O1823" i="2" s="1"/>
  <c r="N1988" i="2"/>
  <c r="O1988" i="2" s="1"/>
  <c r="N1919" i="2"/>
  <c r="O1919" i="2" s="1"/>
  <c r="N1931" i="2"/>
  <c r="O1931" i="2" s="1"/>
  <c r="N1903" i="2"/>
  <c r="O1903" i="2" s="1"/>
  <c r="N1813" i="2"/>
  <c r="O1813" i="2" s="1"/>
  <c r="N1887" i="2"/>
  <c r="O1887" i="2" s="1"/>
  <c r="N2011" i="2"/>
  <c r="O2011" i="2" s="1"/>
  <c r="N1818" i="2"/>
  <c r="O1818" i="2" s="1"/>
  <c r="N1981" i="2"/>
  <c r="O1981" i="2" s="1"/>
  <c r="N1855" i="2"/>
  <c r="O1855" i="2" s="1"/>
  <c r="N1995" i="2"/>
  <c r="O1995" i="2" s="1"/>
  <c r="N1867" i="2"/>
  <c r="O1867" i="2" s="1"/>
  <c r="N2027" i="2"/>
  <c r="O2027" i="2" s="1"/>
  <c r="N1854" i="2"/>
  <c r="O1854" i="2" s="1"/>
  <c r="N1922" i="2"/>
  <c r="O1922" i="2" s="1"/>
  <c r="N1944" i="2"/>
  <c r="O1944" i="2" s="1"/>
  <c r="N1816" i="2"/>
  <c r="O1816" i="2" s="1"/>
  <c r="N1853" i="2"/>
  <c r="O1853" i="2" s="1"/>
  <c r="N1893" i="2"/>
  <c r="O1893" i="2" s="1"/>
  <c r="N1972" i="2"/>
  <c r="O1972" i="2" s="1"/>
  <c r="N1811" i="2"/>
  <c r="O1811" i="2" s="1"/>
  <c r="N1883" i="2"/>
  <c r="O1883" i="2" s="1"/>
  <c r="N1805" i="2"/>
  <c r="O1805" i="2" s="1"/>
  <c r="N1892" i="2"/>
  <c r="O1892" i="2" s="1"/>
  <c r="N1992" i="2"/>
  <c r="O1992" i="2" s="1"/>
  <c r="N1850" i="2"/>
  <c r="O1850" i="2" s="1"/>
  <c r="N2209" i="2"/>
  <c r="O2209" i="2" s="1"/>
  <c r="N2193" i="2"/>
  <c r="O2193" i="2" s="1"/>
  <c r="N2225" i="2"/>
  <c r="O2225" i="2" s="1"/>
  <c r="N2185" i="2"/>
  <c r="O2185" i="2" s="1"/>
  <c r="N2097" i="2"/>
  <c r="O2097" i="2" s="1"/>
  <c r="N2081" i="2"/>
  <c r="O2081" i="2" s="1"/>
  <c r="N2249" i="2"/>
  <c r="O2249" i="2" s="1"/>
  <c r="N2265" i="2"/>
  <c r="O2265" i="2" s="1"/>
  <c r="N2129" i="2"/>
  <c r="O2129" i="2" s="1"/>
  <c r="N2257" i="2"/>
  <c r="O2257" i="2" s="1"/>
  <c r="N2241" i="2"/>
  <c r="O2241" i="2" s="1"/>
  <c r="N2273" i="2"/>
  <c r="O2273" i="2" s="1"/>
  <c r="N2121" i="2"/>
  <c r="O2121" i="2" s="1"/>
  <c r="N2169" i="2"/>
  <c r="O2169" i="2" s="1"/>
  <c r="N2113" i="2"/>
  <c r="O2113" i="2" s="1"/>
  <c r="N2105" i="2"/>
  <c r="O2105" i="2" s="1"/>
  <c r="N2217" i="2"/>
  <c r="O2217" i="2" s="1"/>
  <c r="N2233" i="2"/>
  <c r="O2233" i="2" s="1"/>
  <c r="N2201" i="2"/>
  <c r="O2201" i="2" s="1"/>
  <c r="P144" i="2" l="1"/>
  <c r="P145" i="2" s="1"/>
  <c r="P146" i="2" s="1"/>
  <c r="P147" i="2" s="1"/>
  <c r="P148" i="2" s="1"/>
  <c r="P149" i="2" s="1"/>
  <c r="P150" i="2" s="1"/>
  <c r="P151" i="2" s="1"/>
  <c r="P152" i="2" s="1"/>
  <c r="P153" i="2" s="1"/>
  <c r="P154" i="2" s="1"/>
  <c r="P155" i="2" s="1"/>
  <c r="P156" i="2" s="1"/>
  <c r="P157" i="2" s="1"/>
  <c r="P158" i="2" s="1"/>
  <c r="P159" i="2" s="1"/>
  <c r="P160" i="2" s="1"/>
  <c r="P161" i="2" s="1"/>
  <c r="P162" i="2" s="1"/>
  <c r="P163" i="2" s="1"/>
  <c r="P164" i="2" s="1"/>
  <c r="P165" i="2" s="1"/>
  <c r="P166" i="2" s="1"/>
  <c r="P167" i="2" s="1"/>
  <c r="P168" i="2" s="1"/>
  <c r="P169" i="2" s="1"/>
  <c r="P170" i="2" s="1"/>
  <c r="P171" i="2" s="1"/>
  <c r="P172" i="2" s="1"/>
  <c r="P173" i="2" s="1"/>
  <c r="P174" i="2" s="1"/>
  <c r="P175" i="2" s="1"/>
  <c r="P176" i="2" s="1"/>
  <c r="P177" i="2" s="1"/>
  <c r="P178" i="2" s="1"/>
  <c r="P179" i="2" s="1"/>
  <c r="P180" i="2" s="1"/>
  <c r="P181" i="2" s="1"/>
  <c r="P182" i="2" s="1"/>
  <c r="P183" i="2" s="1"/>
  <c r="P184" i="2" s="1"/>
  <c r="P185" i="2" s="1"/>
  <c r="P186" i="2" s="1"/>
  <c r="P187" i="2" s="1"/>
  <c r="P188" i="2" s="1"/>
  <c r="P189" i="2" s="1"/>
  <c r="P190" i="2" s="1"/>
  <c r="P191" i="2" s="1"/>
  <c r="P192" i="2" s="1"/>
  <c r="P193" i="2" s="1"/>
  <c r="P194" i="2" s="1"/>
  <c r="P195" i="2" s="1"/>
  <c r="P196" i="2" s="1"/>
  <c r="P197" i="2" s="1"/>
  <c r="P198" i="2" s="1"/>
  <c r="P199" i="2" s="1"/>
  <c r="P200" i="2" s="1"/>
  <c r="P201" i="2" s="1"/>
  <c r="P202" i="2" s="1"/>
  <c r="P203" i="2" s="1"/>
  <c r="P204" i="2" s="1"/>
  <c r="P205" i="2" s="1"/>
  <c r="P206" i="2" s="1"/>
  <c r="P207" i="2" s="1"/>
  <c r="P208" i="2" s="1"/>
  <c r="P209" i="2" s="1"/>
  <c r="P210" i="2" s="1"/>
  <c r="P211" i="2" s="1"/>
  <c r="P212" i="2" s="1"/>
  <c r="P213" i="2" s="1"/>
  <c r="P214" i="2" s="1"/>
  <c r="P215" i="2" s="1"/>
  <c r="P216" i="2" s="1"/>
  <c r="P217" i="2" s="1"/>
  <c r="P218" i="2" s="1"/>
  <c r="P219" i="2" s="1"/>
  <c r="P220" i="2" s="1"/>
  <c r="P221" i="2" s="1"/>
  <c r="P222" i="2" s="1"/>
  <c r="P223" i="2" s="1"/>
  <c r="P224" i="2" s="1"/>
  <c r="P225" i="2" s="1"/>
  <c r="P226" i="2" s="1"/>
  <c r="P227" i="2" s="1"/>
  <c r="P228" i="2" s="1"/>
  <c r="P229" i="2" s="1"/>
  <c r="P230" i="2" s="1"/>
  <c r="P231" i="2" s="1"/>
  <c r="P232" i="2" s="1"/>
  <c r="P233" i="2" s="1"/>
  <c r="P234" i="2" s="1"/>
  <c r="P235" i="2" s="1"/>
  <c r="P236" i="2" s="1"/>
  <c r="P237" i="2" s="1"/>
  <c r="P238" i="2" s="1"/>
  <c r="P239" i="2" s="1"/>
  <c r="P240" i="2" s="1"/>
  <c r="P241" i="2" s="1"/>
  <c r="P242" i="2" s="1"/>
  <c r="P243" i="2" s="1"/>
  <c r="P244" i="2" s="1"/>
  <c r="P245" i="2" s="1"/>
  <c r="P246" i="2" s="1"/>
  <c r="P247" i="2" s="1"/>
  <c r="P248" i="2" s="1"/>
  <c r="P249" i="2" s="1"/>
  <c r="P250" i="2" s="1"/>
  <c r="P251" i="2" s="1"/>
  <c r="P252" i="2" s="1"/>
  <c r="P253" i="2" s="1"/>
  <c r="P254" i="2" s="1"/>
  <c r="P255" i="2" s="1"/>
  <c r="P256" i="2" s="1"/>
  <c r="P257" i="2" s="1"/>
  <c r="P258" i="2" s="1"/>
  <c r="P259" i="2" s="1"/>
  <c r="P260" i="2" s="1"/>
  <c r="P261" i="2" s="1"/>
  <c r="P262" i="2" s="1"/>
  <c r="P263" i="2" s="1"/>
  <c r="P264" i="2" s="1"/>
  <c r="P265" i="2" s="1"/>
  <c r="P266" i="2" s="1"/>
  <c r="P267" i="2" s="1"/>
  <c r="P268" i="2" s="1"/>
  <c r="P269" i="2" s="1"/>
  <c r="P270" i="2" s="1"/>
  <c r="P271" i="2" s="1"/>
  <c r="P272" i="2" s="1"/>
  <c r="P273" i="2" s="1"/>
  <c r="P274" i="2" s="1"/>
  <c r="P275" i="2" s="1"/>
  <c r="P276" i="2" s="1"/>
  <c r="P277" i="2" s="1"/>
  <c r="P278" i="2" s="1"/>
  <c r="P279" i="2" s="1"/>
  <c r="P280" i="2" s="1"/>
  <c r="P281" i="2" s="1"/>
  <c r="P282" i="2" s="1"/>
  <c r="P283" i="2" s="1"/>
  <c r="P284" i="2" s="1"/>
  <c r="P285" i="2" s="1"/>
  <c r="P286" i="2" s="1"/>
  <c r="P287" i="2" s="1"/>
  <c r="P288" i="2" s="1"/>
  <c r="P289" i="2" s="1"/>
  <c r="P290" i="2" s="1"/>
  <c r="P291" i="2" s="1"/>
  <c r="P292" i="2" s="1"/>
  <c r="P293" i="2" s="1"/>
  <c r="P294" i="2" s="1"/>
  <c r="P295" i="2" s="1"/>
  <c r="P296" i="2" s="1"/>
  <c r="P297" i="2" s="1"/>
  <c r="P298" i="2" s="1"/>
  <c r="P299" i="2" s="1"/>
  <c r="P300" i="2" s="1"/>
  <c r="P301" i="2" s="1"/>
  <c r="P302" i="2" s="1"/>
  <c r="P303" i="2" s="1"/>
  <c r="P304" i="2" s="1"/>
  <c r="P305" i="2" s="1"/>
  <c r="P306" i="2" s="1"/>
  <c r="P307" i="2" s="1"/>
  <c r="P308" i="2" s="1"/>
  <c r="P309" i="2" s="1"/>
  <c r="P310" i="2" s="1"/>
  <c r="P311" i="2" s="1"/>
  <c r="P312" i="2" s="1"/>
  <c r="P313" i="2" s="1"/>
  <c r="P314" i="2" s="1"/>
  <c r="P315" i="2" s="1"/>
  <c r="P316" i="2" s="1"/>
  <c r="P317" i="2" s="1"/>
  <c r="P318" i="2" s="1"/>
  <c r="P319" i="2" s="1"/>
  <c r="P320" i="2" s="1"/>
  <c r="P321" i="2" s="1"/>
  <c r="P322" i="2" s="1"/>
  <c r="P323" i="2" s="1"/>
  <c r="P324" i="2" s="1"/>
  <c r="P325" i="2" s="1"/>
  <c r="P326" i="2" s="1"/>
  <c r="P327" i="2" s="1"/>
  <c r="P328" i="2" s="1"/>
  <c r="P329" i="2" s="1"/>
  <c r="P330" i="2" s="1"/>
  <c r="P331" i="2" s="1"/>
  <c r="P332" i="2" s="1"/>
  <c r="P333" i="2" s="1"/>
  <c r="P334" i="2" s="1"/>
  <c r="P335" i="2" s="1"/>
  <c r="P336" i="2" s="1"/>
  <c r="P337" i="2" s="1"/>
  <c r="P338" i="2" s="1"/>
  <c r="P339" i="2" s="1"/>
  <c r="P340" i="2" s="1"/>
  <c r="P341" i="2" s="1"/>
  <c r="P342" i="2" s="1"/>
  <c r="P343" i="2" s="1"/>
  <c r="P344" i="2" s="1"/>
  <c r="P345" i="2" s="1"/>
  <c r="P346" i="2" s="1"/>
  <c r="P347" i="2" s="1"/>
  <c r="P348" i="2" s="1"/>
  <c r="P349" i="2" s="1"/>
  <c r="P350" i="2" s="1"/>
  <c r="P351" i="2" s="1"/>
  <c r="P352" i="2" s="1"/>
  <c r="P353" i="2" s="1"/>
  <c r="P354" i="2" s="1"/>
  <c r="P355" i="2" s="1"/>
  <c r="P356" i="2" s="1"/>
  <c r="P357" i="2" s="1"/>
  <c r="P358" i="2" s="1"/>
  <c r="P359" i="2" s="1"/>
  <c r="P360" i="2" s="1"/>
  <c r="P361" i="2" s="1"/>
  <c r="P362" i="2" s="1"/>
  <c r="P363" i="2" s="1"/>
  <c r="P364" i="2" s="1"/>
  <c r="P365" i="2" s="1"/>
  <c r="P366" i="2" s="1"/>
  <c r="P367" i="2" s="1"/>
  <c r="P368" i="2" s="1"/>
  <c r="P369" i="2" s="1"/>
  <c r="P370" i="2" s="1"/>
  <c r="P371" i="2" s="1"/>
  <c r="P372" i="2" s="1"/>
  <c r="P373" i="2" s="1"/>
  <c r="P374" i="2" s="1"/>
  <c r="P375" i="2" s="1"/>
  <c r="P376" i="2" s="1"/>
  <c r="P377" i="2" s="1"/>
  <c r="P378" i="2" s="1"/>
  <c r="P379" i="2" s="1"/>
  <c r="P380" i="2" s="1"/>
  <c r="P381" i="2" s="1"/>
  <c r="P382" i="2" s="1"/>
  <c r="P383" i="2" s="1"/>
  <c r="P384" i="2" s="1"/>
  <c r="P385" i="2" s="1"/>
  <c r="P386" i="2" s="1"/>
  <c r="P387" i="2" s="1"/>
  <c r="P388" i="2" s="1"/>
  <c r="P389" i="2" s="1"/>
  <c r="P390" i="2" s="1"/>
  <c r="P391" i="2" s="1"/>
  <c r="P392" i="2" s="1"/>
  <c r="P393" i="2" s="1"/>
  <c r="P394" i="2" s="1"/>
  <c r="P395" i="2" s="1"/>
  <c r="P396" i="2" s="1"/>
  <c r="P397" i="2" s="1"/>
  <c r="P398" i="2" s="1"/>
  <c r="P399" i="2" s="1"/>
  <c r="P400" i="2" s="1"/>
  <c r="P401" i="2" s="1"/>
  <c r="P402" i="2" s="1"/>
  <c r="P403" i="2" s="1"/>
  <c r="P404" i="2" s="1"/>
  <c r="P405" i="2" s="1"/>
  <c r="P406" i="2" s="1"/>
  <c r="P407" i="2" s="1"/>
  <c r="P408" i="2" s="1"/>
  <c r="P409" i="2" s="1"/>
  <c r="P410" i="2" s="1"/>
  <c r="P411" i="2" s="1"/>
  <c r="P412" i="2" s="1"/>
  <c r="P413" i="2" s="1"/>
  <c r="P414" i="2" s="1"/>
  <c r="P415" i="2" s="1"/>
  <c r="P416" i="2" s="1"/>
  <c r="P417" i="2" s="1"/>
  <c r="P418" i="2" s="1"/>
  <c r="P419" i="2" s="1"/>
  <c r="P420" i="2" s="1"/>
  <c r="P421" i="2" s="1"/>
  <c r="P422" i="2" s="1"/>
  <c r="P423" i="2" s="1"/>
  <c r="P424" i="2" s="1"/>
  <c r="P425" i="2" s="1"/>
  <c r="P426" i="2" s="1"/>
  <c r="P427" i="2" s="1"/>
  <c r="P428" i="2" s="1"/>
  <c r="P429" i="2" s="1"/>
  <c r="P430" i="2" s="1"/>
  <c r="P431" i="2" s="1"/>
  <c r="P432" i="2" s="1"/>
  <c r="P433" i="2" s="1"/>
  <c r="P434" i="2" s="1"/>
  <c r="P435" i="2" s="1"/>
  <c r="P436" i="2" s="1"/>
  <c r="P437" i="2" s="1"/>
  <c r="P438" i="2" s="1"/>
  <c r="P439" i="2" s="1"/>
  <c r="P440" i="2" s="1"/>
  <c r="P441" i="2" s="1"/>
  <c r="P442" i="2" s="1"/>
  <c r="P443" i="2" s="1"/>
  <c r="P444" i="2" s="1"/>
  <c r="P445" i="2" s="1"/>
  <c r="P446" i="2" s="1"/>
  <c r="P447" i="2" s="1"/>
  <c r="P448" i="2" s="1"/>
  <c r="P449" i="2" s="1"/>
  <c r="P450" i="2" s="1"/>
  <c r="P451" i="2" s="1"/>
  <c r="P452" i="2" s="1"/>
  <c r="P453" i="2" s="1"/>
  <c r="P454" i="2" s="1"/>
  <c r="P455" i="2" s="1"/>
  <c r="P456" i="2" s="1"/>
  <c r="P457" i="2" s="1"/>
  <c r="P458" i="2" s="1"/>
  <c r="P459" i="2" s="1"/>
  <c r="P460" i="2" s="1"/>
  <c r="P461" i="2" s="1"/>
  <c r="P462" i="2" s="1"/>
  <c r="P463" i="2" s="1"/>
  <c r="P464" i="2" s="1"/>
  <c r="P465" i="2" s="1"/>
  <c r="P466" i="2" s="1"/>
  <c r="P467" i="2" s="1"/>
  <c r="P468" i="2" s="1"/>
  <c r="P469" i="2" s="1"/>
  <c r="P470" i="2" s="1"/>
  <c r="P471" i="2" s="1"/>
  <c r="P472" i="2" s="1"/>
  <c r="P473" i="2" s="1"/>
  <c r="P474" i="2" s="1"/>
  <c r="P475" i="2" s="1"/>
  <c r="P476" i="2" s="1"/>
  <c r="P477" i="2" s="1"/>
  <c r="P478" i="2" s="1"/>
  <c r="P479" i="2" s="1"/>
  <c r="P480" i="2" s="1"/>
  <c r="P481" i="2" s="1"/>
  <c r="P482" i="2" s="1"/>
  <c r="P483" i="2" s="1"/>
  <c r="P484" i="2" s="1"/>
  <c r="P485" i="2" s="1"/>
  <c r="P486" i="2" s="1"/>
  <c r="P487" i="2" s="1"/>
  <c r="P488" i="2" s="1"/>
  <c r="P489" i="2" s="1"/>
  <c r="P490" i="2" s="1"/>
  <c r="P491" i="2" s="1"/>
  <c r="P492" i="2" s="1"/>
  <c r="P493" i="2" s="1"/>
  <c r="P494" i="2" s="1"/>
  <c r="P495" i="2" s="1"/>
  <c r="P496" i="2" s="1"/>
  <c r="P497" i="2" s="1"/>
  <c r="P498" i="2" s="1"/>
  <c r="P499" i="2" s="1"/>
  <c r="P500" i="2" s="1"/>
  <c r="P501" i="2" s="1"/>
  <c r="P502" i="2" s="1"/>
  <c r="P503" i="2" s="1"/>
  <c r="P504" i="2" s="1"/>
  <c r="P505" i="2" s="1"/>
  <c r="P506" i="2" s="1"/>
  <c r="P507" i="2" s="1"/>
  <c r="P508" i="2" s="1"/>
  <c r="P509" i="2" s="1"/>
  <c r="P510" i="2" s="1"/>
  <c r="P511" i="2" s="1"/>
  <c r="P512" i="2" s="1"/>
  <c r="P513" i="2" s="1"/>
  <c r="P514" i="2" s="1"/>
  <c r="P515" i="2" s="1"/>
  <c r="P516" i="2" s="1"/>
  <c r="P517" i="2" s="1"/>
  <c r="P518" i="2" s="1"/>
  <c r="P519" i="2" s="1"/>
  <c r="P520" i="2" s="1"/>
  <c r="P521" i="2" s="1"/>
  <c r="P522" i="2" s="1"/>
  <c r="P523" i="2" s="1"/>
  <c r="P524" i="2" s="1"/>
  <c r="P525" i="2" s="1"/>
  <c r="P526" i="2" s="1"/>
  <c r="P527" i="2" s="1"/>
  <c r="P528" i="2" s="1"/>
  <c r="P529" i="2" s="1"/>
  <c r="P530" i="2" s="1"/>
  <c r="P531" i="2" s="1"/>
  <c r="P532" i="2" s="1"/>
  <c r="P533" i="2" s="1"/>
  <c r="P534" i="2" s="1"/>
  <c r="P535" i="2" s="1"/>
  <c r="P536" i="2" s="1"/>
  <c r="P537" i="2" s="1"/>
  <c r="P538" i="2" s="1"/>
  <c r="P539" i="2" s="1"/>
  <c r="P540" i="2" s="1"/>
  <c r="P541" i="2" s="1"/>
  <c r="P542" i="2" s="1"/>
  <c r="P543" i="2" s="1"/>
  <c r="P544" i="2" s="1"/>
  <c r="P545" i="2" s="1"/>
  <c r="P546" i="2" s="1"/>
  <c r="P547" i="2" s="1"/>
  <c r="P548" i="2" s="1"/>
  <c r="P549" i="2" s="1"/>
  <c r="P550" i="2" s="1"/>
  <c r="P551" i="2" s="1"/>
  <c r="P552" i="2" s="1"/>
  <c r="P553" i="2" s="1"/>
  <c r="P554" i="2" s="1"/>
  <c r="P555" i="2" s="1"/>
  <c r="P556" i="2" s="1"/>
  <c r="P557" i="2" s="1"/>
  <c r="P558" i="2" s="1"/>
  <c r="P559" i="2" s="1"/>
  <c r="P560" i="2" s="1"/>
  <c r="P561" i="2" s="1"/>
  <c r="P562" i="2" s="1"/>
  <c r="P563" i="2" s="1"/>
  <c r="P564" i="2" s="1"/>
  <c r="P565" i="2" s="1"/>
  <c r="P566" i="2" s="1"/>
  <c r="P567" i="2" s="1"/>
  <c r="P568" i="2" s="1"/>
  <c r="P569" i="2" s="1"/>
  <c r="P570" i="2" s="1"/>
  <c r="P571" i="2" s="1"/>
  <c r="P572" i="2" s="1"/>
  <c r="P573" i="2" s="1"/>
  <c r="P574" i="2" s="1"/>
  <c r="P575" i="2" s="1"/>
  <c r="P576" i="2" s="1"/>
  <c r="P577" i="2" s="1"/>
  <c r="P578" i="2" s="1"/>
  <c r="P579" i="2" s="1"/>
  <c r="P580" i="2" s="1"/>
  <c r="P581" i="2" s="1"/>
  <c r="P582" i="2" s="1"/>
  <c r="P583" i="2" s="1"/>
  <c r="P584" i="2" s="1"/>
  <c r="P585" i="2" s="1"/>
  <c r="P586" i="2" s="1"/>
  <c r="P587" i="2" s="1"/>
  <c r="P588" i="2" s="1"/>
  <c r="P589" i="2" s="1"/>
  <c r="P590" i="2" s="1"/>
  <c r="P591" i="2" s="1"/>
  <c r="P592" i="2" s="1"/>
  <c r="P593" i="2" s="1"/>
  <c r="P594" i="2" s="1"/>
  <c r="P595" i="2" s="1"/>
  <c r="P596" i="2" s="1"/>
  <c r="P597" i="2" s="1"/>
  <c r="P598" i="2" s="1"/>
  <c r="P599" i="2" s="1"/>
  <c r="P600" i="2" s="1"/>
  <c r="P601" i="2" s="1"/>
  <c r="P602" i="2" s="1"/>
  <c r="P603" i="2" s="1"/>
  <c r="P604" i="2" s="1"/>
  <c r="P605" i="2" s="1"/>
  <c r="P606" i="2" s="1"/>
  <c r="P607" i="2" s="1"/>
  <c r="P608" i="2" s="1"/>
  <c r="P609" i="2" s="1"/>
  <c r="P610" i="2" s="1"/>
  <c r="P611" i="2" s="1"/>
  <c r="P612" i="2" s="1"/>
  <c r="P613" i="2" s="1"/>
  <c r="P614" i="2" s="1"/>
  <c r="P615" i="2" s="1"/>
  <c r="P616" i="2" s="1"/>
  <c r="P617" i="2" s="1"/>
  <c r="P618" i="2" s="1"/>
  <c r="P619" i="2" s="1"/>
  <c r="P620" i="2" s="1"/>
  <c r="P621" i="2" s="1"/>
  <c r="P622" i="2" s="1"/>
  <c r="P623" i="2" s="1"/>
  <c r="P624" i="2" s="1"/>
  <c r="P625" i="2" s="1"/>
  <c r="P626" i="2" s="1"/>
  <c r="P627" i="2" s="1"/>
  <c r="P628" i="2" s="1"/>
  <c r="P629" i="2" s="1"/>
  <c r="P630" i="2" s="1"/>
  <c r="P631" i="2" s="1"/>
  <c r="P632" i="2" s="1"/>
  <c r="P633" i="2" s="1"/>
  <c r="P634" i="2" s="1"/>
  <c r="P635" i="2" s="1"/>
  <c r="P636" i="2" s="1"/>
  <c r="P637" i="2" s="1"/>
  <c r="P638" i="2" s="1"/>
  <c r="P639" i="2" s="1"/>
  <c r="P640" i="2" s="1"/>
  <c r="P641" i="2" s="1"/>
  <c r="P642" i="2" s="1"/>
  <c r="P643" i="2" s="1"/>
  <c r="P644" i="2" s="1"/>
  <c r="P645" i="2" s="1"/>
  <c r="P646" i="2" s="1"/>
  <c r="P647" i="2" s="1"/>
  <c r="P648" i="2" s="1"/>
  <c r="P649" i="2" s="1"/>
  <c r="P650" i="2" s="1"/>
  <c r="P651" i="2" s="1"/>
  <c r="P652" i="2" s="1"/>
  <c r="P653" i="2" s="1"/>
  <c r="P654" i="2" s="1"/>
  <c r="P655" i="2" s="1"/>
  <c r="P656" i="2" s="1"/>
  <c r="P657" i="2" s="1"/>
  <c r="P658" i="2" s="1"/>
  <c r="P659" i="2" s="1"/>
  <c r="P660" i="2" s="1"/>
  <c r="P661" i="2" s="1"/>
  <c r="P662" i="2" s="1"/>
  <c r="P663" i="2" s="1"/>
  <c r="P664" i="2" s="1"/>
  <c r="P665" i="2" s="1"/>
  <c r="P666" i="2" s="1"/>
  <c r="P667" i="2" s="1"/>
  <c r="P668" i="2" s="1"/>
  <c r="P669" i="2" s="1"/>
  <c r="P670" i="2" s="1"/>
  <c r="P671" i="2" s="1"/>
  <c r="P672" i="2" s="1"/>
  <c r="P673" i="2" s="1"/>
  <c r="P674" i="2" s="1"/>
  <c r="P675" i="2" s="1"/>
  <c r="P676" i="2" s="1"/>
  <c r="P677" i="2" s="1"/>
  <c r="P678" i="2" s="1"/>
  <c r="P679" i="2" s="1"/>
  <c r="P680" i="2" s="1"/>
  <c r="P681" i="2" s="1"/>
  <c r="P682" i="2" s="1"/>
  <c r="P683" i="2" s="1"/>
  <c r="P684" i="2" s="1"/>
  <c r="P685" i="2" s="1"/>
  <c r="P686" i="2" s="1"/>
  <c r="P687" i="2" s="1"/>
  <c r="P688" i="2" s="1"/>
  <c r="P689" i="2" s="1"/>
  <c r="P690" i="2" s="1"/>
  <c r="P691" i="2" s="1"/>
  <c r="P692" i="2" s="1"/>
  <c r="P693" i="2" s="1"/>
  <c r="P694" i="2" s="1"/>
  <c r="P695" i="2" s="1"/>
  <c r="P696" i="2" s="1"/>
  <c r="P697" i="2" s="1"/>
  <c r="P698" i="2" s="1"/>
  <c r="P699" i="2" s="1"/>
  <c r="P700" i="2" s="1"/>
  <c r="P701" i="2" s="1"/>
  <c r="P702" i="2" s="1"/>
  <c r="P703" i="2" s="1"/>
  <c r="P704" i="2" s="1"/>
  <c r="P705" i="2" s="1"/>
  <c r="P706" i="2" s="1"/>
  <c r="P707" i="2" s="1"/>
  <c r="P708" i="2" s="1"/>
  <c r="P709" i="2" s="1"/>
  <c r="P710" i="2" s="1"/>
  <c r="P711" i="2" s="1"/>
  <c r="P712" i="2" s="1"/>
  <c r="P713" i="2" s="1"/>
  <c r="P714" i="2" s="1"/>
  <c r="P715" i="2" s="1"/>
  <c r="P716" i="2" s="1"/>
  <c r="P717" i="2" s="1"/>
  <c r="P718" i="2" s="1"/>
  <c r="P719" i="2" s="1"/>
  <c r="P720" i="2" s="1"/>
  <c r="P721" i="2" s="1"/>
  <c r="P722" i="2" s="1"/>
  <c r="P723" i="2" s="1"/>
  <c r="P724" i="2" s="1"/>
  <c r="P725" i="2" s="1"/>
  <c r="P726" i="2" s="1"/>
  <c r="P727" i="2" s="1"/>
  <c r="P728" i="2" s="1"/>
  <c r="P729" i="2" s="1"/>
  <c r="P730" i="2" s="1"/>
  <c r="P731" i="2" s="1"/>
  <c r="P732" i="2" s="1"/>
  <c r="P733" i="2" s="1"/>
  <c r="P734" i="2" s="1"/>
  <c r="P735" i="2" s="1"/>
  <c r="P736" i="2" s="1"/>
  <c r="P737" i="2" s="1"/>
  <c r="P738" i="2" s="1"/>
  <c r="P739" i="2" s="1"/>
  <c r="P740" i="2" s="1"/>
  <c r="P741" i="2" s="1"/>
  <c r="P742" i="2" s="1"/>
  <c r="P743" i="2" s="1"/>
  <c r="P744" i="2" s="1"/>
  <c r="P745" i="2" s="1"/>
  <c r="P746" i="2" s="1"/>
  <c r="P747" i="2" s="1"/>
  <c r="P748" i="2" s="1"/>
  <c r="P749" i="2" s="1"/>
  <c r="P750" i="2" s="1"/>
  <c r="P751" i="2" s="1"/>
  <c r="P752" i="2" s="1"/>
  <c r="P753" i="2" s="1"/>
  <c r="P754" i="2" s="1"/>
  <c r="P755" i="2" s="1"/>
  <c r="P756" i="2" s="1"/>
  <c r="P757" i="2" s="1"/>
  <c r="P758" i="2" s="1"/>
  <c r="P759" i="2" s="1"/>
  <c r="P760" i="2" s="1"/>
  <c r="P761" i="2" s="1"/>
  <c r="P762" i="2" s="1"/>
  <c r="P763" i="2" s="1"/>
  <c r="P764" i="2" s="1"/>
  <c r="P765" i="2" s="1"/>
  <c r="P766" i="2" s="1"/>
  <c r="P767" i="2" s="1"/>
  <c r="P768" i="2" s="1"/>
  <c r="P769" i="2" s="1"/>
  <c r="P770" i="2" s="1"/>
  <c r="P771" i="2" s="1"/>
  <c r="P772" i="2" s="1"/>
  <c r="P773" i="2" s="1"/>
  <c r="P774" i="2" s="1"/>
  <c r="P775" i="2" s="1"/>
  <c r="P776" i="2" s="1"/>
  <c r="P777" i="2" s="1"/>
  <c r="P778" i="2" s="1"/>
  <c r="P779" i="2" s="1"/>
  <c r="P780" i="2" s="1"/>
  <c r="P781" i="2" s="1"/>
  <c r="P782" i="2" s="1"/>
  <c r="P783" i="2" s="1"/>
  <c r="P784" i="2" s="1"/>
  <c r="P785" i="2" s="1"/>
  <c r="P786" i="2" s="1"/>
  <c r="P787" i="2" s="1"/>
  <c r="P788" i="2" s="1"/>
  <c r="P789" i="2" s="1"/>
  <c r="P790" i="2" s="1"/>
  <c r="P791" i="2" s="1"/>
  <c r="P792" i="2" s="1"/>
  <c r="P793" i="2" s="1"/>
  <c r="P794" i="2" s="1"/>
  <c r="P795" i="2" s="1"/>
  <c r="P796" i="2" s="1"/>
  <c r="P797" i="2" s="1"/>
  <c r="P798" i="2" s="1"/>
  <c r="P799" i="2" s="1"/>
  <c r="P800" i="2" s="1"/>
  <c r="P801" i="2" s="1"/>
  <c r="P802" i="2" s="1"/>
  <c r="P803" i="2" s="1"/>
  <c r="P804" i="2" s="1"/>
  <c r="P805" i="2" s="1"/>
  <c r="P806" i="2" s="1"/>
  <c r="P807" i="2" s="1"/>
  <c r="P808" i="2" s="1"/>
  <c r="P809" i="2" s="1"/>
  <c r="P810" i="2" s="1"/>
  <c r="P811" i="2" s="1"/>
  <c r="P812" i="2" s="1"/>
  <c r="P813" i="2" s="1"/>
  <c r="P814" i="2" s="1"/>
  <c r="P815" i="2" s="1"/>
  <c r="P816" i="2" s="1"/>
  <c r="P817" i="2" s="1"/>
  <c r="P818" i="2" s="1"/>
  <c r="P819" i="2" s="1"/>
  <c r="P820" i="2" s="1"/>
  <c r="P821" i="2" s="1"/>
  <c r="P822" i="2" s="1"/>
  <c r="P823" i="2" s="1"/>
  <c r="P824" i="2" s="1"/>
  <c r="P825" i="2" s="1"/>
  <c r="P826" i="2" s="1"/>
  <c r="P827" i="2" s="1"/>
  <c r="P828" i="2" s="1"/>
  <c r="P829" i="2" s="1"/>
  <c r="P830" i="2" s="1"/>
  <c r="P831" i="2" s="1"/>
  <c r="P832" i="2" s="1"/>
  <c r="P833" i="2" s="1"/>
  <c r="P834" i="2" s="1"/>
  <c r="P835" i="2" s="1"/>
  <c r="P836" i="2" s="1"/>
  <c r="P837" i="2" s="1"/>
  <c r="P838" i="2" s="1"/>
  <c r="P839" i="2" s="1"/>
  <c r="P840" i="2" s="1"/>
  <c r="P841" i="2" s="1"/>
  <c r="P842" i="2" s="1"/>
  <c r="P843" i="2" s="1"/>
  <c r="P844" i="2" s="1"/>
  <c r="P845" i="2" s="1"/>
  <c r="P846" i="2" s="1"/>
  <c r="P847" i="2" s="1"/>
  <c r="P848" i="2" s="1"/>
  <c r="P849" i="2" s="1"/>
  <c r="P850" i="2" s="1"/>
  <c r="P851" i="2" s="1"/>
  <c r="P852" i="2" s="1"/>
  <c r="P853" i="2" s="1"/>
  <c r="P854" i="2" s="1"/>
  <c r="P855" i="2" s="1"/>
  <c r="P856" i="2" s="1"/>
  <c r="P857" i="2" s="1"/>
  <c r="P858" i="2" s="1"/>
  <c r="P859" i="2" s="1"/>
  <c r="P860" i="2" s="1"/>
  <c r="P861" i="2" s="1"/>
  <c r="P862" i="2" s="1"/>
  <c r="P863" i="2" s="1"/>
  <c r="P864" i="2" s="1"/>
  <c r="P865" i="2" s="1"/>
  <c r="P866" i="2" s="1"/>
  <c r="P867" i="2" s="1"/>
  <c r="P868" i="2" s="1"/>
  <c r="P869" i="2" s="1"/>
  <c r="P870" i="2" s="1"/>
  <c r="P871" i="2" s="1"/>
  <c r="P872" i="2" s="1"/>
  <c r="P873" i="2" s="1"/>
  <c r="P874" i="2" s="1"/>
  <c r="P875" i="2" s="1"/>
  <c r="P876" i="2" s="1"/>
  <c r="P877" i="2" s="1"/>
  <c r="P878" i="2" s="1"/>
  <c r="P879" i="2" s="1"/>
  <c r="P880" i="2" s="1"/>
  <c r="P881" i="2" s="1"/>
  <c r="P882" i="2" s="1"/>
  <c r="P883" i="2" s="1"/>
  <c r="P884" i="2" s="1"/>
  <c r="P885" i="2" s="1"/>
  <c r="P886" i="2" s="1"/>
  <c r="P887" i="2" s="1"/>
  <c r="P888" i="2" s="1"/>
  <c r="P889" i="2" s="1"/>
  <c r="P890" i="2" s="1"/>
  <c r="P891" i="2" s="1"/>
  <c r="P892" i="2" s="1"/>
  <c r="P893" i="2" s="1"/>
  <c r="P894" i="2" s="1"/>
  <c r="P895" i="2" s="1"/>
  <c r="P896" i="2" s="1"/>
  <c r="P897" i="2" s="1"/>
  <c r="P898" i="2" s="1"/>
  <c r="P899" i="2" s="1"/>
  <c r="P900" i="2" s="1"/>
  <c r="P901" i="2" s="1"/>
  <c r="P902" i="2" s="1"/>
  <c r="P903" i="2" s="1"/>
  <c r="P904" i="2" s="1"/>
  <c r="P905" i="2" s="1"/>
  <c r="P906" i="2" s="1"/>
  <c r="P907" i="2" s="1"/>
  <c r="P908" i="2" s="1"/>
  <c r="P909" i="2" s="1"/>
  <c r="P910" i="2" s="1"/>
  <c r="P911" i="2" s="1"/>
  <c r="P912" i="2" s="1"/>
  <c r="P913" i="2" s="1"/>
  <c r="P914" i="2" s="1"/>
  <c r="P915" i="2" s="1"/>
  <c r="P916" i="2" s="1"/>
  <c r="P917" i="2" s="1"/>
  <c r="P918" i="2" s="1"/>
  <c r="P919" i="2" s="1"/>
  <c r="P920" i="2" s="1"/>
  <c r="P921" i="2" s="1"/>
  <c r="P922" i="2" s="1"/>
  <c r="P923" i="2" s="1"/>
  <c r="P924" i="2" s="1"/>
  <c r="P925" i="2" s="1"/>
  <c r="P926" i="2" s="1"/>
  <c r="P927" i="2" s="1"/>
  <c r="P928" i="2" s="1"/>
  <c r="P929" i="2" s="1"/>
  <c r="P930" i="2" s="1"/>
  <c r="P931" i="2" s="1"/>
  <c r="P932" i="2" s="1"/>
  <c r="P933" i="2" s="1"/>
  <c r="P934" i="2" s="1"/>
  <c r="P935" i="2" s="1"/>
  <c r="P936" i="2" s="1"/>
  <c r="P937" i="2" s="1"/>
  <c r="P938" i="2" s="1"/>
  <c r="P939" i="2" s="1"/>
  <c r="P940" i="2" s="1"/>
  <c r="P941" i="2" s="1"/>
  <c r="P942" i="2" s="1"/>
  <c r="P943" i="2" s="1"/>
  <c r="P944" i="2" s="1"/>
  <c r="P945" i="2" s="1"/>
  <c r="P946" i="2" s="1"/>
  <c r="P947" i="2" s="1"/>
  <c r="P948" i="2" s="1"/>
  <c r="P949" i="2" s="1"/>
  <c r="P950" i="2" s="1"/>
  <c r="P951" i="2" s="1"/>
  <c r="P952" i="2" s="1"/>
  <c r="P953" i="2" s="1"/>
  <c r="P954" i="2" s="1"/>
  <c r="P955" i="2" s="1"/>
  <c r="P956" i="2" s="1"/>
  <c r="P957" i="2" s="1"/>
  <c r="P958" i="2" s="1"/>
  <c r="P959" i="2" s="1"/>
  <c r="P960" i="2" s="1"/>
  <c r="P961" i="2" s="1"/>
  <c r="P962" i="2" s="1"/>
  <c r="P963" i="2" s="1"/>
  <c r="P964" i="2" s="1"/>
  <c r="P965" i="2" s="1"/>
  <c r="P966" i="2" s="1"/>
  <c r="P967" i="2" s="1"/>
  <c r="P968" i="2" s="1"/>
  <c r="P969" i="2" s="1"/>
  <c r="P970" i="2" s="1"/>
  <c r="P971" i="2" s="1"/>
  <c r="P972" i="2" s="1"/>
  <c r="P973" i="2" s="1"/>
  <c r="P974" i="2" s="1"/>
  <c r="P975" i="2" s="1"/>
  <c r="P976" i="2" s="1"/>
  <c r="P977" i="2" s="1"/>
  <c r="P978" i="2" s="1"/>
  <c r="P979" i="2" s="1"/>
  <c r="P980" i="2" s="1"/>
  <c r="P981" i="2" s="1"/>
  <c r="P982" i="2" s="1"/>
  <c r="P983" i="2" s="1"/>
  <c r="P984" i="2" s="1"/>
  <c r="P985" i="2" s="1"/>
  <c r="P986" i="2" s="1"/>
  <c r="P987" i="2" s="1"/>
  <c r="P988" i="2" s="1"/>
  <c r="P989" i="2" s="1"/>
  <c r="P990" i="2" s="1"/>
  <c r="P991" i="2" s="1"/>
  <c r="P992" i="2" s="1"/>
  <c r="P993" i="2" s="1"/>
  <c r="P994" i="2" s="1"/>
  <c r="P995" i="2" s="1"/>
  <c r="P996" i="2" s="1"/>
  <c r="P997" i="2" s="1"/>
  <c r="P998" i="2" s="1"/>
  <c r="P999" i="2" s="1"/>
  <c r="P1000" i="2" s="1"/>
  <c r="P1001" i="2" s="1"/>
  <c r="P1002" i="2" s="1"/>
  <c r="P1003" i="2" s="1"/>
  <c r="P1004" i="2" s="1"/>
  <c r="P1005" i="2" s="1"/>
  <c r="P1006" i="2" s="1"/>
  <c r="P1007" i="2" s="1"/>
  <c r="P1008" i="2" s="1"/>
  <c r="P1009" i="2" s="1"/>
  <c r="P1010" i="2" s="1"/>
  <c r="P1011" i="2" s="1"/>
  <c r="P1012" i="2" s="1"/>
  <c r="P1013" i="2" s="1"/>
  <c r="P1014" i="2" s="1"/>
  <c r="P1015" i="2" s="1"/>
  <c r="P1016" i="2" s="1"/>
  <c r="P1017" i="2" s="1"/>
  <c r="P1018" i="2" s="1"/>
  <c r="P1019" i="2" s="1"/>
  <c r="P1020" i="2" s="1"/>
  <c r="P1021" i="2" s="1"/>
  <c r="P1022" i="2" s="1"/>
  <c r="P1023" i="2" s="1"/>
  <c r="P1024" i="2" s="1"/>
  <c r="P1025" i="2" s="1"/>
  <c r="P1026" i="2" s="1"/>
  <c r="P1027" i="2" s="1"/>
  <c r="P1028" i="2" s="1"/>
  <c r="P1029" i="2" s="1"/>
  <c r="P1030" i="2" s="1"/>
  <c r="P1031" i="2" s="1"/>
  <c r="P1032" i="2" s="1"/>
  <c r="P1033" i="2" s="1"/>
  <c r="P1034" i="2" s="1"/>
  <c r="P1035" i="2" s="1"/>
  <c r="P1036" i="2" s="1"/>
  <c r="P1037" i="2" s="1"/>
  <c r="P1038" i="2" s="1"/>
  <c r="P1039" i="2" s="1"/>
  <c r="P1040" i="2" s="1"/>
  <c r="P1041" i="2" s="1"/>
  <c r="P1042" i="2" s="1"/>
  <c r="P1043" i="2" s="1"/>
  <c r="P1044" i="2" s="1"/>
  <c r="P1045" i="2" s="1"/>
  <c r="P1046" i="2" s="1"/>
  <c r="P1047" i="2" s="1"/>
  <c r="P1048" i="2" s="1"/>
  <c r="P1049" i="2" s="1"/>
  <c r="P1050" i="2" s="1"/>
  <c r="P1051" i="2" s="1"/>
  <c r="P1052" i="2" s="1"/>
  <c r="P1053" i="2" s="1"/>
  <c r="P1054" i="2" s="1"/>
  <c r="P1055" i="2" s="1"/>
  <c r="P1056" i="2" s="1"/>
  <c r="P1057" i="2" s="1"/>
  <c r="P1058" i="2" s="1"/>
  <c r="P1059" i="2" s="1"/>
  <c r="P1060" i="2" s="1"/>
  <c r="P1061" i="2" s="1"/>
  <c r="P1062" i="2" s="1"/>
  <c r="P1063" i="2" s="1"/>
  <c r="P1064" i="2" s="1"/>
  <c r="P1065" i="2" s="1"/>
  <c r="P1066" i="2" s="1"/>
  <c r="P1067" i="2" s="1"/>
  <c r="P1068" i="2" s="1"/>
  <c r="P1069" i="2" s="1"/>
  <c r="P1070" i="2" s="1"/>
  <c r="P1071" i="2" s="1"/>
  <c r="P1072" i="2" s="1"/>
  <c r="P1073" i="2" s="1"/>
  <c r="P1074" i="2" s="1"/>
  <c r="P1075" i="2" s="1"/>
  <c r="P1076" i="2" s="1"/>
  <c r="P1077" i="2" s="1"/>
  <c r="P1078" i="2" s="1"/>
  <c r="P1079" i="2" s="1"/>
  <c r="P1080" i="2" s="1"/>
  <c r="P1081" i="2" s="1"/>
  <c r="P1082" i="2" s="1"/>
  <c r="P1083" i="2" s="1"/>
  <c r="P1084" i="2" s="1"/>
  <c r="P1085" i="2" s="1"/>
  <c r="P1086" i="2" s="1"/>
  <c r="P1087" i="2" s="1"/>
  <c r="P1088" i="2" s="1"/>
  <c r="P1089" i="2" s="1"/>
  <c r="P1090" i="2" s="1"/>
  <c r="P1091" i="2" s="1"/>
  <c r="P1092" i="2" s="1"/>
  <c r="P1093" i="2" s="1"/>
  <c r="P1094" i="2" s="1"/>
  <c r="P1095" i="2" s="1"/>
  <c r="P1096" i="2" s="1"/>
  <c r="P1097" i="2" s="1"/>
  <c r="P1098" i="2" s="1"/>
  <c r="P1099" i="2" s="1"/>
  <c r="P1100" i="2" s="1"/>
  <c r="P1101" i="2" s="1"/>
  <c r="P1102" i="2" s="1"/>
  <c r="P1103" i="2" s="1"/>
  <c r="P1104" i="2" s="1"/>
  <c r="P1105" i="2" s="1"/>
  <c r="P1106" i="2" s="1"/>
  <c r="P1107" i="2" s="1"/>
  <c r="P1108" i="2" s="1"/>
  <c r="P1109" i="2" s="1"/>
  <c r="P1110" i="2" s="1"/>
  <c r="P1111" i="2" s="1"/>
  <c r="P1112" i="2" s="1"/>
  <c r="P1113" i="2" s="1"/>
  <c r="P1114" i="2" s="1"/>
  <c r="P1115" i="2" s="1"/>
  <c r="P1116" i="2" s="1"/>
  <c r="P1117" i="2" s="1"/>
  <c r="P1118" i="2" s="1"/>
  <c r="P1119" i="2" s="1"/>
  <c r="P1120" i="2" s="1"/>
  <c r="P1121" i="2" s="1"/>
  <c r="P1122" i="2" s="1"/>
  <c r="P1123" i="2" s="1"/>
  <c r="P1124" i="2" s="1"/>
  <c r="P1125" i="2" s="1"/>
  <c r="P1126" i="2" s="1"/>
  <c r="P1127" i="2" s="1"/>
  <c r="P1128" i="2" s="1"/>
  <c r="P1129" i="2" s="1"/>
  <c r="P1130" i="2" s="1"/>
  <c r="P1131" i="2" s="1"/>
  <c r="P1132" i="2" s="1"/>
  <c r="P1133" i="2" s="1"/>
  <c r="P1134" i="2" s="1"/>
  <c r="P1135" i="2" s="1"/>
  <c r="P1136" i="2" s="1"/>
  <c r="P1137" i="2" s="1"/>
  <c r="P1138" i="2" s="1"/>
  <c r="P1139" i="2" s="1"/>
  <c r="P1140" i="2" s="1"/>
  <c r="P1141" i="2" s="1"/>
  <c r="P1142" i="2" s="1"/>
  <c r="P1143" i="2" s="1"/>
  <c r="P1144" i="2" s="1"/>
  <c r="P1145" i="2" s="1"/>
  <c r="P1146" i="2" s="1"/>
  <c r="P1147" i="2" s="1"/>
  <c r="P1148" i="2" s="1"/>
  <c r="P1149" i="2" s="1"/>
  <c r="P1150" i="2" s="1"/>
  <c r="P1151" i="2" s="1"/>
  <c r="P1152" i="2" s="1"/>
  <c r="P1153" i="2" s="1"/>
  <c r="P1154" i="2" s="1"/>
  <c r="P1155" i="2" s="1"/>
  <c r="P1156" i="2" s="1"/>
  <c r="P1157" i="2" s="1"/>
  <c r="P1158" i="2" s="1"/>
  <c r="P1159" i="2" s="1"/>
  <c r="P1160" i="2" s="1"/>
  <c r="P1161" i="2" s="1"/>
  <c r="P1162" i="2" s="1"/>
  <c r="P1163" i="2" s="1"/>
  <c r="P1164" i="2" s="1"/>
  <c r="P1165" i="2" s="1"/>
  <c r="P1166" i="2" s="1"/>
  <c r="P1167" i="2" s="1"/>
  <c r="P1168" i="2" s="1"/>
  <c r="P1169" i="2" s="1"/>
  <c r="P1170" i="2" s="1"/>
  <c r="P1171" i="2" s="1"/>
  <c r="P1172" i="2" s="1"/>
  <c r="P1173" i="2" s="1"/>
  <c r="P1174" i="2" s="1"/>
  <c r="P1175" i="2" s="1"/>
  <c r="P1176" i="2" s="1"/>
  <c r="P1177" i="2" s="1"/>
  <c r="P1178" i="2" s="1"/>
  <c r="P1179" i="2" s="1"/>
  <c r="P1180" i="2" s="1"/>
  <c r="P1181" i="2" s="1"/>
  <c r="P1182" i="2" s="1"/>
  <c r="P1183" i="2" s="1"/>
  <c r="P1184" i="2" s="1"/>
  <c r="P1185" i="2" s="1"/>
  <c r="P1186" i="2" s="1"/>
  <c r="P1187" i="2" s="1"/>
  <c r="P1188" i="2" s="1"/>
  <c r="P1189" i="2" s="1"/>
  <c r="P1190" i="2" s="1"/>
  <c r="P1191" i="2" s="1"/>
  <c r="P1192" i="2" s="1"/>
  <c r="P1193" i="2" s="1"/>
  <c r="P1194" i="2" s="1"/>
  <c r="P1195" i="2" s="1"/>
  <c r="P1196" i="2" s="1"/>
  <c r="P1197" i="2" s="1"/>
  <c r="P1198" i="2" s="1"/>
  <c r="P1199" i="2" s="1"/>
  <c r="P1200" i="2" s="1"/>
  <c r="P1201" i="2" s="1"/>
  <c r="P1202" i="2" s="1"/>
  <c r="P1203" i="2" s="1"/>
  <c r="P1204" i="2" s="1"/>
  <c r="P1205" i="2" s="1"/>
  <c r="P1206" i="2" s="1"/>
  <c r="P1207" i="2" s="1"/>
  <c r="P1208" i="2" s="1"/>
  <c r="P1209" i="2" s="1"/>
  <c r="P1210" i="2" s="1"/>
  <c r="P1211" i="2" s="1"/>
  <c r="P1212" i="2" s="1"/>
  <c r="P1213" i="2" s="1"/>
  <c r="P1214" i="2" s="1"/>
  <c r="P1215" i="2" s="1"/>
  <c r="P1216" i="2" s="1"/>
  <c r="P1217" i="2" s="1"/>
  <c r="P1218" i="2" s="1"/>
  <c r="P1219" i="2" s="1"/>
  <c r="P1220" i="2" s="1"/>
  <c r="P1221" i="2" s="1"/>
  <c r="P1222" i="2" s="1"/>
  <c r="P1223" i="2" s="1"/>
  <c r="P1224" i="2" s="1"/>
  <c r="P1225" i="2" s="1"/>
  <c r="P1226" i="2" s="1"/>
  <c r="P1227" i="2" s="1"/>
  <c r="P1228" i="2" s="1"/>
  <c r="P1229" i="2" s="1"/>
  <c r="P1230" i="2" s="1"/>
  <c r="P1231" i="2" s="1"/>
  <c r="P1232" i="2" s="1"/>
  <c r="P1233" i="2" s="1"/>
  <c r="P1234" i="2" s="1"/>
  <c r="P1235" i="2" s="1"/>
  <c r="P1236" i="2" s="1"/>
  <c r="P1237" i="2" s="1"/>
  <c r="P1238" i="2" s="1"/>
  <c r="P1239" i="2" s="1"/>
  <c r="P1240" i="2" s="1"/>
  <c r="P1241" i="2" s="1"/>
  <c r="P1242" i="2" s="1"/>
  <c r="P1243" i="2" s="1"/>
  <c r="P1244" i="2" s="1"/>
  <c r="P1245" i="2" s="1"/>
  <c r="P1246" i="2" s="1"/>
  <c r="P1247" i="2" s="1"/>
  <c r="P1248" i="2" s="1"/>
  <c r="P1249" i="2" s="1"/>
  <c r="P1250" i="2" s="1"/>
  <c r="P1251" i="2" s="1"/>
  <c r="P1252" i="2" s="1"/>
  <c r="P1253" i="2" s="1"/>
  <c r="P1254" i="2" s="1"/>
  <c r="P1255" i="2" s="1"/>
  <c r="P1256" i="2" s="1"/>
  <c r="P1257" i="2" s="1"/>
  <c r="P1258" i="2" s="1"/>
  <c r="P1259" i="2" s="1"/>
  <c r="P1260" i="2" s="1"/>
  <c r="P1261" i="2" s="1"/>
  <c r="P1262" i="2" s="1"/>
  <c r="P1263" i="2" s="1"/>
  <c r="P1264" i="2" s="1"/>
  <c r="P1265" i="2" s="1"/>
  <c r="P1266" i="2" s="1"/>
  <c r="P1267" i="2" s="1"/>
  <c r="P1268" i="2" s="1"/>
  <c r="P1269" i="2" s="1"/>
  <c r="P1270" i="2" s="1"/>
  <c r="P1271" i="2" s="1"/>
  <c r="P1272" i="2" s="1"/>
  <c r="P1273" i="2" s="1"/>
  <c r="P1274" i="2" s="1"/>
  <c r="P1275" i="2" s="1"/>
  <c r="P1276" i="2" s="1"/>
  <c r="P1277" i="2" s="1"/>
  <c r="P1278" i="2" s="1"/>
  <c r="P1279" i="2" s="1"/>
  <c r="P1280" i="2" s="1"/>
  <c r="P1281" i="2" s="1"/>
  <c r="P1282" i="2" s="1"/>
  <c r="P1283" i="2" s="1"/>
  <c r="P1284" i="2" s="1"/>
  <c r="P1285" i="2" s="1"/>
  <c r="P1286" i="2" s="1"/>
  <c r="P1287" i="2" s="1"/>
  <c r="P1288" i="2" s="1"/>
  <c r="P1289" i="2" s="1"/>
  <c r="P1290" i="2" s="1"/>
  <c r="P1291" i="2" s="1"/>
  <c r="P1292" i="2" s="1"/>
  <c r="P1293" i="2" s="1"/>
  <c r="P1294" i="2" s="1"/>
  <c r="P1295" i="2" s="1"/>
  <c r="P1296" i="2" s="1"/>
  <c r="P1297" i="2" s="1"/>
  <c r="P1298" i="2" s="1"/>
  <c r="P1299" i="2" s="1"/>
  <c r="P1300" i="2" s="1"/>
  <c r="P1301" i="2" s="1"/>
  <c r="P1302" i="2" s="1"/>
  <c r="P1303" i="2" s="1"/>
  <c r="P1304" i="2" s="1"/>
  <c r="P1305" i="2" s="1"/>
  <c r="P1306" i="2" s="1"/>
  <c r="P1307" i="2" s="1"/>
  <c r="P1308" i="2" s="1"/>
  <c r="P1309" i="2" s="1"/>
  <c r="P1310" i="2" s="1"/>
  <c r="P1311" i="2" s="1"/>
  <c r="P1312" i="2" s="1"/>
  <c r="P1313" i="2" s="1"/>
  <c r="P1314" i="2" s="1"/>
  <c r="P1315" i="2" s="1"/>
  <c r="P1316" i="2" s="1"/>
  <c r="P1317" i="2" s="1"/>
  <c r="P1318" i="2" s="1"/>
  <c r="P1319" i="2" s="1"/>
  <c r="P1320" i="2" s="1"/>
  <c r="P1321" i="2" s="1"/>
  <c r="P1322" i="2" s="1"/>
  <c r="P1323" i="2" s="1"/>
  <c r="P1324" i="2" s="1"/>
  <c r="P1325" i="2" s="1"/>
  <c r="P1326" i="2" s="1"/>
  <c r="P1327" i="2" s="1"/>
  <c r="P1328" i="2" s="1"/>
  <c r="P1329" i="2" s="1"/>
  <c r="P1330" i="2" s="1"/>
  <c r="P1331" i="2" s="1"/>
  <c r="P1332" i="2" s="1"/>
  <c r="P1333" i="2" s="1"/>
  <c r="P1334" i="2" s="1"/>
  <c r="P1335" i="2" s="1"/>
  <c r="P1336" i="2" s="1"/>
  <c r="P1337" i="2" s="1"/>
  <c r="P1338" i="2" s="1"/>
  <c r="P1339" i="2" s="1"/>
  <c r="P1340" i="2" s="1"/>
  <c r="P1341" i="2" s="1"/>
  <c r="P1342" i="2" s="1"/>
  <c r="P1343" i="2" s="1"/>
  <c r="P1344" i="2" s="1"/>
  <c r="P1345" i="2" s="1"/>
  <c r="P1346" i="2" s="1"/>
  <c r="P1347" i="2" s="1"/>
  <c r="P1348" i="2" s="1"/>
  <c r="P1349" i="2" s="1"/>
  <c r="P1350" i="2" s="1"/>
  <c r="P1351" i="2" s="1"/>
  <c r="P1352" i="2" s="1"/>
  <c r="P1353" i="2" s="1"/>
  <c r="P1354" i="2" s="1"/>
  <c r="P1355" i="2" s="1"/>
  <c r="P1356" i="2" s="1"/>
  <c r="P1357" i="2" s="1"/>
  <c r="P1358" i="2" s="1"/>
  <c r="P1359" i="2" s="1"/>
  <c r="P1360" i="2" s="1"/>
  <c r="P1361" i="2" s="1"/>
  <c r="P1362" i="2" s="1"/>
  <c r="P1363" i="2" s="1"/>
  <c r="P1364" i="2" s="1"/>
  <c r="P1365" i="2" s="1"/>
  <c r="P1366" i="2" s="1"/>
  <c r="P1367" i="2" s="1"/>
  <c r="P1368" i="2" s="1"/>
  <c r="P1369" i="2" s="1"/>
  <c r="P1370" i="2" s="1"/>
  <c r="P1371" i="2" s="1"/>
  <c r="P1372" i="2" s="1"/>
  <c r="P1373" i="2" s="1"/>
  <c r="P1374" i="2" s="1"/>
  <c r="P1375" i="2" s="1"/>
  <c r="P1376" i="2" s="1"/>
  <c r="P1377" i="2" s="1"/>
  <c r="P1378" i="2" s="1"/>
  <c r="P1379" i="2" s="1"/>
  <c r="P1380" i="2" s="1"/>
  <c r="P1381" i="2" s="1"/>
  <c r="P1382" i="2" s="1"/>
  <c r="P1383" i="2" s="1"/>
  <c r="P1384" i="2" s="1"/>
  <c r="P1385" i="2" s="1"/>
  <c r="P1386" i="2" s="1"/>
  <c r="P1387" i="2" s="1"/>
  <c r="P1388" i="2" s="1"/>
  <c r="P1389" i="2" s="1"/>
  <c r="P1390" i="2" s="1"/>
  <c r="P1391" i="2" s="1"/>
  <c r="P1392" i="2" s="1"/>
  <c r="P1393" i="2" s="1"/>
  <c r="P1394" i="2" s="1"/>
  <c r="P1395" i="2" s="1"/>
  <c r="P1396" i="2" s="1"/>
  <c r="P1397" i="2" s="1"/>
  <c r="P1398" i="2" s="1"/>
  <c r="P1399" i="2" s="1"/>
  <c r="P1400" i="2" s="1"/>
  <c r="P1401" i="2" s="1"/>
  <c r="P1402" i="2" s="1"/>
  <c r="P1403" i="2" s="1"/>
  <c r="P1404" i="2" s="1"/>
  <c r="P1405" i="2" s="1"/>
  <c r="P1406" i="2" s="1"/>
  <c r="P1407" i="2" s="1"/>
  <c r="P1408" i="2" s="1"/>
  <c r="P1409" i="2" s="1"/>
  <c r="P1410" i="2" s="1"/>
  <c r="P1411" i="2" s="1"/>
  <c r="P1412" i="2" s="1"/>
  <c r="P1413" i="2" s="1"/>
  <c r="P1414" i="2" s="1"/>
  <c r="P1415" i="2" s="1"/>
  <c r="P1416" i="2" s="1"/>
  <c r="P1417" i="2" s="1"/>
  <c r="P1418" i="2" s="1"/>
  <c r="P1419" i="2" s="1"/>
  <c r="P1420" i="2" s="1"/>
  <c r="P1421" i="2" s="1"/>
  <c r="P1422" i="2" s="1"/>
  <c r="P1423" i="2" s="1"/>
  <c r="P1424" i="2" s="1"/>
  <c r="P1425" i="2" s="1"/>
  <c r="P1426" i="2" s="1"/>
  <c r="P1427" i="2" s="1"/>
  <c r="P1428" i="2" s="1"/>
  <c r="P1429" i="2" s="1"/>
  <c r="P1430" i="2" s="1"/>
  <c r="P1431" i="2" s="1"/>
  <c r="P1432" i="2" s="1"/>
  <c r="P1433" i="2" s="1"/>
  <c r="P1434" i="2" s="1"/>
  <c r="P1435" i="2" s="1"/>
  <c r="P1436" i="2" s="1"/>
  <c r="P1437" i="2" s="1"/>
  <c r="P1438" i="2" s="1"/>
  <c r="P1439" i="2" s="1"/>
  <c r="P1440" i="2" s="1"/>
  <c r="P1441" i="2" s="1"/>
  <c r="P1442" i="2" s="1"/>
  <c r="P1443" i="2" s="1"/>
  <c r="P1444" i="2" s="1"/>
  <c r="P1445" i="2" s="1"/>
  <c r="P1446" i="2" s="1"/>
  <c r="P1447" i="2" s="1"/>
  <c r="P1448" i="2" s="1"/>
  <c r="P1449" i="2" s="1"/>
  <c r="P1450" i="2" s="1"/>
  <c r="P1451" i="2" s="1"/>
  <c r="P1452" i="2" s="1"/>
  <c r="P1453" i="2" s="1"/>
  <c r="P1454" i="2" s="1"/>
  <c r="P1455" i="2" s="1"/>
  <c r="P1456" i="2" s="1"/>
  <c r="P1457" i="2" s="1"/>
  <c r="P1458" i="2" s="1"/>
  <c r="P1459" i="2" s="1"/>
  <c r="P1460" i="2" s="1"/>
  <c r="P1461" i="2" s="1"/>
  <c r="P1462" i="2" s="1"/>
  <c r="P1463" i="2" s="1"/>
  <c r="P1464" i="2" s="1"/>
  <c r="P1465" i="2" s="1"/>
  <c r="P1466" i="2" s="1"/>
  <c r="P1467" i="2" s="1"/>
  <c r="P1468" i="2" s="1"/>
  <c r="P1469" i="2" s="1"/>
  <c r="P1470" i="2" s="1"/>
  <c r="P1471" i="2" s="1"/>
  <c r="P1472" i="2" s="1"/>
  <c r="P1473" i="2" s="1"/>
  <c r="P1474" i="2" s="1"/>
  <c r="P1475" i="2" s="1"/>
  <c r="P1476" i="2" s="1"/>
  <c r="P1477" i="2" s="1"/>
  <c r="P1478" i="2" s="1"/>
  <c r="P1479" i="2" s="1"/>
  <c r="P1480" i="2" s="1"/>
  <c r="P1481" i="2" s="1"/>
  <c r="P1482" i="2" s="1"/>
  <c r="P1483" i="2" s="1"/>
  <c r="P1484" i="2" s="1"/>
  <c r="P1485" i="2" s="1"/>
  <c r="P1486" i="2" s="1"/>
  <c r="P1487" i="2" s="1"/>
  <c r="P1488" i="2" s="1"/>
  <c r="P1489" i="2" s="1"/>
  <c r="P1490" i="2" s="1"/>
  <c r="P1491" i="2" s="1"/>
  <c r="P1492" i="2" s="1"/>
  <c r="P1493" i="2" s="1"/>
  <c r="P1494" i="2" s="1"/>
  <c r="P1495" i="2" s="1"/>
  <c r="P1496" i="2" s="1"/>
  <c r="P1497" i="2" s="1"/>
  <c r="P1498" i="2" s="1"/>
  <c r="P1499" i="2" s="1"/>
  <c r="P1500" i="2" s="1"/>
  <c r="P1501" i="2" s="1"/>
  <c r="P1502" i="2" s="1"/>
  <c r="P1503" i="2" s="1"/>
  <c r="P1504" i="2" s="1"/>
  <c r="P1505" i="2" s="1"/>
  <c r="P1506" i="2" s="1"/>
  <c r="P1507" i="2" s="1"/>
  <c r="P1508" i="2" s="1"/>
  <c r="P1509" i="2" s="1"/>
  <c r="P1510" i="2" s="1"/>
  <c r="P1511" i="2" s="1"/>
  <c r="P1512" i="2" s="1"/>
  <c r="P1513" i="2" s="1"/>
  <c r="P1514" i="2" s="1"/>
  <c r="P1515" i="2" s="1"/>
  <c r="P1516" i="2" s="1"/>
  <c r="P1517" i="2" s="1"/>
  <c r="P1518" i="2" s="1"/>
  <c r="P1519" i="2" s="1"/>
  <c r="P1520" i="2" s="1"/>
  <c r="P1521" i="2" s="1"/>
  <c r="P1522" i="2" s="1"/>
  <c r="P1523" i="2" s="1"/>
  <c r="P1524" i="2" s="1"/>
  <c r="P1525" i="2" s="1"/>
  <c r="P1526" i="2" s="1"/>
  <c r="P1527" i="2" s="1"/>
  <c r="P1528" i="2" s="1"/>
  <c r="P1529" i="2" s="1"/>
  <c r="P1530" i="2" s="1"/>
  <c r="P1531" i="2" s="1"/>
  <c r="P1532" i="2" s="1"/>
  <c r="P1533" i="2" s="1"/>
  <c r="P1534" i="2" s="1"/>
  <c r="P1535" i="2" s="1"/>
  <c r="P1536" i="2" s="1"/>
  <c r="P1537" i="2" s="1"/>
  <c r="P1538" i="2" s="1"/>
  <c r="P1539" i="2" s="1"/>
  <c r="P1540" i="2" s="1"/>
  <c r="P1541" i="2" s="1"/>
  <c r="P1542" i="2" s="1"/>
  <c r="P1543" i="2" s="1"/>
  <c r="P1544" i="2" s="1"/>
  <c r="P1545" i="2" s="1"/>
  <c r="P1546" i="2" s="1"/>
  <c r="P1547" i="2" s="1"/>
  <c r="P1548" i="2" s="1"/>
  <c r="P1549" i="2" s="1"/>
  <c r="P1550" i="2" s="1"/>
  <c r="P1551" i="2" s="1"/>
  <c r="P1552" i="2" s="1"/>
  <c r="P1553" i="2" s="1"/>
  <c r="P1554" i="2" s="1"/>
  <c r="P1555" i="2" s="1"/>
  <c r="P1556" i="2" s="1"/>
  <c r="P1557" i="2" s="1"/>
  <c r="P1558" i="2" s="1"/>
  <c r="P1559" i="2" s="1"/>
  <c r="P1560" i="2" s="1"/>
  <c r="P1561" i="2" s="1"/>
  <c r="P1562" i="2" s="1"/>
  <c r="P1563" i="2" s="1"/>
  <c r="P1564" i="2" s="1"/>
  <c r="P1565" i="2" s="1"/>
  <c r="P1566" i="2" s="1"/>
  <c r="P1567" i="2" s="1"/>
  <c r="P1568" i="2" s="1"/>
  <c r="P1569" i="2" s="1"/>
  <c r="P1570" i="2" s="1"/>
  <c r="P1571" i="2" s="1"/>
  <c r="P1572" i="2" s="1"/>
  <c r="P1573" i="2" s="1"/>
  <c r="P1574" i="2" s="1"/>
  <c r="P1575" i="2" s="1"/>
  <c r="P1576" i="2" s="1"/>
  <c r="P1577" i="2" s="1"/>
  <c r="P1578" i="2" s="1"/>
  <c r="P1579" i="2" s="1"/>
  <c r="P1580" i="2" s="1"/>
  <c r="P1581" i="2" s="1"/>
  <c r="P1582" i="2" s="1"/>
  <c r="P1583" i="2" s="1"/>
  <c r="P1584" i="2" s="1"/>
  <c r="P1585" i="2" s="1"/>
  <c r="P1586" i="2" s="1"/>
  <c r="P1587" i="2" s="1"/>
  <c r="P1588" i="2" s="1"/>
  <c r="P1589" i="2" s="1"/>
  <c r="P1590" i="2" s="1"/>
  <c r="P1591" i="2" s="1"/>
  <c r="P1592" i="2" s="1"/>
  <c r="P1593" i="2" s="1"/>
  <c r="P1594" i="2" s="1"/>
  <c r="P1595" i="2" s="1"/>
  <c r="P1596" i="2" s="1"/>
  <c r="P1597" i="2" s="1"/>
  <c r="P1598" i="2" s="1"/>
  <c r="P1599" i="2" s="1"/>
  <c r="P1600" i="2" s="1"/>
  <c r="P1601" i="2" s="1"/>
  <c r="P1602" i="2" s="1"/>
  <c r="P1603" i="2" s="1"/>
  <c r="P1604" i="2" s="1"/>
  <c r="P1605" i="2" s="1"/>
  <c r="P1606" i="2" s="1"/>
  <c r="P1607" i="2" s="1"/>
  <c r="P1608" i="2" s="1"/>
  <c r="P1609" i="2" s="1"/>
  <c r="P1610" i="2" s="1"/>
  <c r="P1611" i="2" s="1"/>
  <c r="P1612" i="2" s="1"/>
  <c r="P1613" i="2" s="1"/>
  <c r="P1614" i="2" s="1"/>
  <c r="P1615" i="2" s="1"/>
  <c r="P1616" i="2" s="1"/>
  <c r="P1617" i="2" s="1"/>
  <c r="P1618" i="2" s="1"/>
  <c r="P1619" i="2" s="1"/>
  <c r="P1620" i="2" s="1"/>
  <c r="P1621" i="2" s="1"/>
  <c r="P1622" i="2" s="1"/>
  <c r="P1623" i="2" s="1"/>
  <c r="P1624" i="2" s="1"/>
  <c r="P1625" i="2" s="1"/>
  <c r="P1626" i="2" s="1"/>
  <c r="P1627" i="2" s="1"/>
  <c r="P1628" i="2" s="1"/>
  <c r="P1629" i="2" s="1"/>
  <c r="P1630" i="2" s="1"/>
  <c r="P1631" i="2" s="1"/>
  <c r="P1632" i="2" s="1"/>
  <c r="P1633" i="2" s="1"/>
  <c r="P1634" i="2" s="1"/>
  <c r="P1635" i="2" s="1"/>
  <c r="P1636" i="2" s="1"/>
  <c r="P1637" i="2" s="1"/>
  <c r="P1638" i="2" s="1"/>
  <c r="P1639" i="2" s="1"/>
  <c r="P1640" i="2" s="1"/>
  <c r="P1641" i="2" s="1"/>
  <c r="P1642" i="2" s="1"/>
  <c r="P1643" i="2" s="1"/>
  <c r="P1644" i="2" s="1"/>
  <c r="P1645" i="2" s="1"/>
  <c r="P1646" i="2" s="1"/>
  <c r="P1647" i="2" s="1"/>
  <c r="P1648" i="2" s="1"/>
  <c r="P1649" i="2" s="1"/>
  <c r="P1650" i="2" s="1"/>
  <c r="P1651" i="2" s="1"/>
  <c r="P1652" i="2" s="1"/>
  <c r="P1653" i="2" s="1"/>
  <c r="P1654" i="2" s="1"/>
  <c r="P1655" i="2" s="1"/>
  <c r="P1656" i="2" s="1"/>
  <c r="P1657" i="2" s="1"/>
  <c r="P1658" i="2" s="1"/>
  <c r="P1659" i="2" s="1"/>
  <c r="P1660" i="2" s="1"/>
  <c r="P1661" i="2" s="1"/>
  <c r="P1662" i="2" s="1"/>
  <c r="P1663" i="2" s="1"/>
  <c r="P1664" i="2" s="1"/>
  <c r="P1665" i="2" s="1"/>
  <c r="P1666" i="2" s="1"/>
  <c r="P1667" i="2" s="1"/>
  <c r="P1668" i="2" s="1"/>
  <c r="P1669" i="2" s="1"/>
  <c r="P1670" i="2" s="1"/>
  <c r="P1671" i="2" s="1"/>
  <c r="P1672" i="2" s="1"/>
  <c r="P1673" i="2" s="1"/>
  <c r="P1674" i="2" s="1"/>
  <c r="P1675" i="2" s="1"/>
  <c r="P1676" i="2" s="1"/>
  <c r="P1677" i="2" s="1"/>
  <c r="P1678" i="2" s="1"/>
  <c r="P1679" i="2" s="1"/>
  <c r="P1680" i="2" s="1"/>
  <c r="P1681" i="2" s="1"/>
  <c r="P1682" i="2" s="1"/>
  <c r="P1683" i="2" s="1"/>
  <c r="P1684" i="2" s="1"/>
  <c r="P1685" i="2" s="1"/>
  <c r="P1686" i="2" s="1"/>
  <c r="P1687" i="2" s="1"/>
  <c r="P1688" i="2" s="1"/>
  <c r="P1689" i="2" s="1"/>
  <c r="P1690" i="2" s="1"/>
  <c r="P1691" i="2" s="1"/>
  <c r="P1692" i="2" s="1"/>
  <c r="P1693" i="2" s="1"/>
  <c r="P1694" i="2" s="1"/>
  <c r="P1695" i="2" s="1"/>
  <c r="P1696" i="2" s="1"/>
  <c r="P1697" i="2" s="1"/>
  <c r="P1698" i="2" s="1"/>
  <c r="P1699" i="2" s="1"/>
  <c r="P1700" i="2" s="1"/>
  <c r="P1701" i="2" s="1"/>
  <c r="P1702" i="2" s="1"/>
  <c r="P1703" i="2" s="1"/>
  <c r="P1704" i="2" s="1"/>
  <c r="P1705" i="2" s="1"/>
  <c r="P1706" i="2" s="1"/>
  <c r="P1707" i="2" s="1"/>
  <c r="P1708" i="2" s="1"/>
  <c r="P1709" i="2" s="1"/>
  <c r="P1710" i="2" s="1"/>
  <c r="P1711" i="2" s="1"/>
  <c r="P1712" i="2" s="1"/>
  <c r="P1713" i="2" s="1"/>
  <c r="P1714" i="2" s="1"/>
  <c r="P1715" i="2" s="1"/>
  <c r="P1716" i="2" s="1"/>
  <c r="P1717" i="2" s="1"/>
  <c r="P1718" i="2" s="1"/>
  <c r="P1719" i="2" s="1"/>
  <c r="P1720" i="2" s="1"/>
  <c r="P1721" i="2" s="1"/>
  <c r="P1722" i="2" s="1"/>
  <c r="P1723" i="2" s="1"/>
  <c r="P1724" i="2" s="1"/>
  <c r="P1725" i="2" s="1"/>
  <c r="P1726" i="2" s="1"/>
  <c r="P1727" i="2" s="1"/>
  <c r="P1728" i="2" s="1"/>
  <c r="P1729" i="2" s="1"/>
  <c r="P1730" i="2" s="1"/>
  <c r="P1731" i="2" s="1"/>
  <c r="P1732" i="2" s="1"/>
  <c r="P1733" i="2" s="1"/>
  <c r="P1734" i="2" s="1"/>
  <c r="P1735" i="2" s="1"/>
  <c r="P1736" i="2" s="1"/>
  <c r="P1737" i="2" s="1"/>
  <c r="P1738" i="2" s="1"/>
  <c r="P1739" i="2" s="1"/>
  <c r="P1740" i="2" s="1"/>
  <c r="P1741" i="2" s="1"/>
  <c r="P1742" i="2" s="1"/>
  <c r="P1743" i="2" s="1"/>
  <c r="P1744" i="2" s="1"/>
  <c r="P1745" i="2" s="1"/>
  <c r="P1746" i="2" s="1"/>
  <c r="P1747" i="2" s="1"/>
  <c r="P1748" i="2" s="1"/>
  <c r="P1749" i="2" s="1"/>
  <c r="P1750" i="2" s="1"/>
  <c r="P1751" i="2" s="1"/>
  <c r="P1752" i="2" s="1"/>
  <c r="P1753" i="2" s="1"/>
  <c r="P1754" i="2" s="1"/>
  <c r="P1755" i="2" s="1"/>
  <c r="P1756" i="2" s="1"/>
  <c r="P1757" i="2" s="1"/>
  <c r="P1758" i="2" s="1"/>
  <c r="P1759" i="2" s="1"/>
  <c r="P1760" i="2" s="1"/>
  <c r="P1761" i="2" s="1"/>
  <c r="P1762" i="2" s="1"/>
  <c r="P1763" i="2" s="1"/>
  <c r="P1764" i="2" s="1"/>
  <c r="P1765" i="2" s="1"/>
  <c r="P1766" i="2" s="1"/>
  <c r="P1767" i="2" s="1"/>
  <c r="P1768" i="2" s="1"/>
  <c r="P1769" i="2" s="1"/>
  <c r="P1770" i="2" s="1"/>
  <c r="P1771" i="2" s="1"/>
  <c r="P1772" i="2" s="1"/>
  <c r="P1773" i="2" s="1"/>
  <c r="P1774" i="2" s="1"/>
  <c r="P1775" i="2" s="1"/>
  <c r="P1776" i="2" s="1"/>
  <c r="P1777" i="2" s="1"/>
  <c r="P1778" i="2" s="1"/>
  <c r="P1779" i="2" s="1"/>
  <c r="P1780" i="2" s="1"/>
  <c r="P1781" i="2" s="1"/>
  <c r="P1782" i="2" s="1"/>
  <c r="P1783" i="2" s="1"/>
  <c r="P1784" i="2" s="1"/>
  <c r="P1785" i="2" s="1"/>
  <c r="P1786" i="2" s="1"/>
  <c r="P1787" i="2" s="1"/>
  <c r="P1788" i="2" s="1"/>
  <c r="P1789" i="2" s="1"/>
  <c r="P1790" i="2" s="1"/>
  <c r="P1791" i="2" s="1"/>
  <c r="P1792" i="2" s="1"/>
  <c r="P1793" i="2" s="1"/>
  <c r="P1794" i="2" s="1"/>
  <c r="P1795" i="2" s="1"/>
  <c r="P1796" i="2" s="1"/>
  <c r="P1797" i="2" s="1"/>
  <c r="P1798" i="2" s="1"/>
  <c r="P1799" i="2" s="1"/>
  <c r="P1800" i="2" s="1"/>
  <c r="P1801" i="2" s="1"/>
  <c r="P1802" i="2" s="1"/>
  <c r="P1803" i="2" s="1"/>
  <c r="P1804" i="2" s="1"/>
  <c r="P1805" i="2" s="1"/>
  <c r="P1806" i="2" s="1"/>
  <c r="P1807" i="2" s="1"/>
  <c r="P1808" i="2" s="1"/>
  <c r="P1809" i="2" s="1"/>
  <c r="P1810" i="2" s="1"/>
  <c r="P1811" i="2" s="1"/>
  <c r="P1812" i="2" s="1"/>
  <c r="P1813" i="2" s="1"/>
  <c r="P1814" i="2" s="1"/>
  <c r="P1815" i="2" s="1"/>
  <c r="P1816" i="2" s="1"/>
  <c r="P1817" i="2" s="1"/>
  <c r="P1818" i="2" s="1"/>
  <c r="P1819" i="2" s="1"/>
  <c r="P1820" i="2" s="1"/>
  <c r="P1821" i="2" s="1"/>
  <c r="P1822" i="2" s="1"/>
  <c r="P1823" i="2" s="1"/>
  <c r="P1824" i="2" s="1"/>
  <c r="P1825" i="2" s="1"/>
  <c r="P1826" i="2" s="1"/>
  <c r="P1827" i="2" s="1"/>
  <c r="P1828" i="2" s="1"/>
  <c r="P1829" i="2" s="1"/>
  <c r="P1830" i="2" s="1"/>
  <c r="P1831" i="2" s="1"/>
  <c r="P1832" i="2" s="1"/>
  <c r="P1833" i="2" s="1"/>
  <c r="P1834" i="2" s="1"/>
  <c r="P1835" i="2" s="1"/>
  <c r="P1836" i="2" s="1"/>
  <c r="P1837" i="2" s="1"/>
  <c r="P1838" i="2" s="1"/>
  <c r="P1839" i="2" s="1"/>
  <c r="P1840" i="2" s="1"/>
  <c r="P1841" i="2" s="1"/>
  <c r="P1842" i="2" s="1"/>
  <c r="P1843" i="2" s="1"/>
  <c r="P1844" i="2" s="1"/>
  <c r="P1845" i="2" s="1"/>
  <c r="P1846" i="2" s="1"/>
  <c r="P1847" i="2" s="1"/>
  <c r="P1848" i="2" s="1"/>
  <c r="P1849" i="2" s="1"/>
  <c r="P1850" i="2" s="1"/>
  <c r="P1851" i="2" s="1"/>
  <c r="P1852" i="2" s="1"/>
  <c r="P1853" i="2" s="1"/>
  <c r="P1854" i="2" s="1"/>
  <c r="P1855" i="2" s="1"/>
  <c r="P1856" i="2" s="1"/>
  <c r="P1857" i="2" s="1"/>
  <c r="P1858" i="2" s="1"/>
  <c r="P1859" i="2" s="1"/>
  <c r="P1860" i="2" s="1"/>
  <c r="P1861" i="2" s="1"/>
  <c r="P1862" i="2" s="1"/>
  <c r="P1863" i="2" s="1"/>
  <c r="P1864" i="2" s="1"/>
  <c r="P1865" i="2" s="1"/>
  <c r="P1866" i="2" s="1"/>
  <c r="P1867" i="2" s="1"/>
  <c r="P1868" i="2" s="1"/>
  <c r="P1869" i="2" s="1"/>
  <c r="P1870" i="2" s="1"/>
  <c r="P1871" i="2" s="1"/>
  <c r="P1872" i="2" s="1"/>
  <c r="P1873" i="2" s="1"/>
  <c r="P1874" i="2" s="1"/>
  <c r="P1875" i="2" s="1"/>
  <c r="P1876" i="2" s="1"/>
  <c r="P1877" i="2" s="1"/>
  <c r="P1878" i="2" s="1"/>
  <c r="P1879" i="2" s="1"/>
  <c r="P1880" i="2" s="1"/>
  <c r="P1881" i="2" s="1"/>
  <c r="P1882" i="2" s="1"/>
  <c r="P1883" i="2" s="1"/>
  <c r="P1884" i="2" s="1"/>
  <c r="P1885" i="2" s="1"/>
  <c r="P1886" i="2" s="1"/>
  <c r="P1887" i="2" s="1"/>
  <c r="P1888" i="2" s="1"/>
  <c r="P1889" i="2" s="1"/>
  <c r="P1890" i="2" s="1"/>
  <c r="P1891" i="2" s="1"/>
  <c r="P1892" i="2" s="1"/>
  <c r="P1893" i="2" s="1"/>
  <c r="P1894" i="2" s="1"/>
  <c r="P1895" i="2" s="1"/>
  <c r="P1896" i="2" s="1"/>
  <c r="P1897" i="2" s="1"/>
  <c r="P1898" i="2" s="1"/>
  <c r="P1899" i="2" s="1"/>
  <c r="P1900" i="2" s="1"/>
  <c r="P1901" i="2" s="1"/>
  <c r="P1902" i="2" s="1"/>
  <c r="P1903" i="2" s="1"/>
  <c r="P1904" i="2" s="1"/>
  <c r="P1905" i="2" s="1"/>
  <c r="P1906" i="2" s="1"/>
  <c r="P1907" i="2" s="1"/>
  <c r="P1908" i="2" s="1"/>
  <c r="P1909" i="2" s="1"/>
  <c r="P1910" i="2" s="1"/>
  <c r="P1911" i="2" s="1"/>
  <c r="P1912" i="2" s="1"/>
  <c r="P1913" i="2" s="1"/>
  <c r="P1914" i="2" s="1"/>
  <c r="P1915" i="2" s="1"/>
  <c r="P1916" i="2" s="1"/>
  <c r="P1917" i="2" s="1"/>
  <c r="P1918" i="2" s="1"/>
  <c r="P1919" i="2" s="1"/>
  <c r="P1920" i="2" s="1"/>
  <c r="P1921" i="2" s="1"/>
  <c r="P1922" i="2" s="1"/>
  <c r="P1923" i="2" s="1"/>
  <c r="P1924" i="2" s="1"/>
  <c r="P1925" i="2" s="1"/>
  <c r="P1926" i="2" s="1"/>
  <c r="P1927" i="2" s="1"/>
  <c r="P1928" i="2" s="1"/>
  <c r="P1929" i="2" s="1"/>
  <c r="P1930" i="2" s="1"/>
  <c r="P1931" i="2" s="1"/>
  <c r="P1932" i="2" s="1"/>
  <c r="P1933" i="2" s="1"/>
  <c r="P1934" i="2" s="1"/>
  <c r="P1935" i="2" s="1"/>
  <c r="P1936" i="2" s="1"/>
  <c r="P1937" i="2" s="1"/>
  <c r="P1938" i="2" s="1"/>
  <c r="P1939" i="2" s="1"/>
  <c r="P1940" i="2" s="1"/>
  <c r="P1941" i="2" s="1"/>
  <c r="P1942" i="2" s="1"/>
  <c r="P1943" i="2" s="1"/>
  <c r="P1944" i="2" s="1"/>
  <c r="P1945" i="2" s="1"/>
  <c r="P1946" i="2" s="1"/>
  <c r="P1947" i="2" s="1"/>
  <c r="P1948" i="2" s="1"/>
  <c r="P1949" i="2" s="1"/>
  <c r="P1950" i="2" s="1"/>
  <c r="P1951" i="2" s="1"/>
  <c r="P1952" i="2" s="1"/>
  <c r="P1953" i="2" s="1"/>
  <c r="P1954" i="2" s="1"/>
  <c r="P1955" i="2" s="1"/>
  <c r="P1956" i="2" s="1"/>
  <c r="P1957" i="2" s="1"/>
  <c r="P1958" i="2" s="1"/>
  <c r="P1959" i="2" s="1"/>
  <c r="P1960" i="2" s="1"/>
  <c r="P1961" i="2" s="1"/>
  <c r="P1962" i="2" s="1"/>
  <c r="P1963" i="2" s="1"/>
  <c r="P1964" i="2" s="1"/>
  <c r="P1965" i="2" s="1"/>
  <c r="P1966" i="2" s="1"/>
  <c r="P1967" i="2" s="1"/>
  <c r="P1968" i="2" s="1"/>
  <c r="P1969" i="2" s="1"/>
  <c r="P1970" i="2" s="1"/>
  <c r="P1971" i="2" s="1"/>
  <c r="P1972" i="2" s="1"/>
  <c r="P1973" i="2" s="1"/>
  <c r="P1974" i="2" s="1"/>
  <c r="P1975" i="2" s="1"/>
  <c r="P1976" i="2" s="1"/>
  <c r="P1977" i="2" s="1"/>
  <c r="P1978" i="2" s="1"/>
  <c r="P1979" i="2" s="1"/>
  <c r="P1980" i="2" s="1"/>
  <c r="P1981" i="2" s="1"/>
  <c r="P1982" i="2" s="1"/>
  <c r="P1983" i="2" s="1"/>
  <c r="P1984" i="2" s="1"/>
  <c r="P1985" i="2" s="1"/>
  <c r="P1986" i="2" s="1"/>
  <c r="P1987" i="2" s="1"/>
  <c r="P1988" i="2" s="1"/>
  <c r="P1989" i="2" s="1"/>
  <c r="P1990" i="2" s="1"/>
  <c r="P1991" i="2" s="1"/>
  <c r="P1992" i="2" s="1"/>
  <c r="P1993" i="2" s="1"/>
  <c r="P1994" i="2" s="1"/>
  <c r="P1995" i="2" s="1"/>
  <c r="P1996" i="2" s="1"/>
  <c r="P1997" i="2" s="1"/>
  <c r="P1998" i="2" s="1"/>
  <c r="P1999" i="2" s="1"/>
  <c r="P2000" i="2" s="1"/>
  <c r="P2001" i="2" s="1"/>
  <c r="P2002" i="2" s="1"/>
  <c r="P2003" i="2" s="1"/>
  <c r="P2004" i="2" s="1"/>
  <c r="P2005" i="2" s="1"/>
  <c r="P2006" i="2" s="1"/>
  <c r="P2007" i="2" s="1"/>
  <c r="P2008" i="2" s="1"/>
  <c r="P2009" i="2" s="1"/>
  <c r="P2010" i="2" s="1"/>
  <c r="P2011" i="2" s="1"/>
  <c r="P2012" i="2" s="1"/>
  <c r="P2013" i="2" s="1"/>
  <c r="P2014" i="2" s="1"/>
  <c r="P2015" i="2" s="1"/>
  <c r="P2016" i="2" s="1"/>
  <c r="P2017" i="2" s="1"/>
  <c r="P2018" i="2" s="1"/>
  <c r="P2019" i="2" s="1"/>
  <c r="P2020" i="2" s="1"/>
  <c r="P2021" i="2" s="1"/>
  <c r="P2022" i="2" s="1"/>
  <c r="P2023" i="2" s="1"/>
  <c r="P2024" i="2" s="1"/>
  <c r="P2025" i="2" s="1"/>
  <c r="P2026" i="2" s="1"/>
  <c r="P2027" i="2" s="1"/>
  <c r="P2028" i="2" s="1"/>
  <c r="P2029" i="2" s="1"/>
  <c r="P2030" i="2" s="1"/>
  <c r="P2031" i="2" s="1"/>
  <c r="P2032" i="2" s="1"/>
  <c r="P2033" i="2" s="1"/>
  <c r="P2034" i="2" s="1"/>
  <c r="P2035" i="2" s="1"/>
  <c r="P2036" i="2" s="1"/>
  <c r="P2037" i="2" s="1"/>
  <c r="P2038" i="2" s="1"/>
  <c r="P2039" i="2" s="1"/>
  <c r="P2040" i="2" s="1"/>
  <c r="P2041" i="2" s="1"/>
  <c r="P2042" i="2" s="1"/>
  <c r="P2043" i="2" s="1"/>
  <c r="P2044" i="2" s="1"/>
  <c r="P2045" i="2" s="1"/>
  <c r="P2046" i="2" s="1"/>
  <c r="P2047" i="2" s="1"/>
  <c r="P2048" i="2" s="1"/>
  <c r="P2049" i="2" s="1"/>
  <c r="P2050" i="2" s="1"/>
  <c r="P2051" i="2" s="1"/>
  <c r="P2052" i="2" s="1"/>
  <c r="P2053" i="2" s="1"/>
  <c r="P2054" i="2" s="1"/>
  <c r="P2055" i="2" s="1"/>
  <c r="P2056" i="2" s="1"/>
  <c r="P2057" i="2" s="1"/>
  <c r="P2058" i="2" s="1"/>
  <c r="P2059" i="2" s="1"/>
  <c r="P2060" i="2" s="1"/>
  <c r="P2061" i="2" s="1"/>
  <c r="P2062" i="2" s="1"/>
  <c r="P2063" i="2" s="1"/>
  <c r="P2064" i="2" s="1"/>
  <c r="P2065" i="2" s="1"/>
  <c r="P2066" i="2" s="1"/>
  <c r="P2067" i="2" s="1"/>
  <c r="P2068" i="2" s="1"/>
  <c r="P2069" i="2" s="1"/>
  <c r="P2070" i="2" s="1"/>
  <c r="P2071" i="2" s="1"/>
  <c r="P2072" i="2" s="1"/>
  <c r="P2073" i="2" s="1"/>
  <c r="P2074" i="2" s="1"/>
  <c r="P2075" i="2" s="1"/>
  <c r="P2076" i="2" s="1"/>
  <c r="P2077" i="2" s="1"/>
  <c r="P2078" i="2" s="1"/>
  <c r="P2079" i="2" s="1"/>
  <c r="P2080" i="2" s="1"/>
  <c r="P2081" i="2" s="1"/>
  <c r="P2082" i="2" s="1"/>
  <c r="P2083" i="2" s="1"/>
  <c r="P2084" i="2" s="1"/>
  <c r="P2085" i="2" s="1"/>
  <c r="P2086" i="2" s="1"/>
  <c r="P2087" i="2" s="1"/>
  <c r="P2088" i="2" s="1"/>
  <c r="P2089" i="2" s="1"/>
  <c r="P2090" i="2" s="1"/>
  <c r="P2091" i="2" s="1"/>
  <c r="P2092" i="2" s="1"/>
  <c r="P2093" i="2" s="1"/>
  <c r="P2094" i="2" s="1"/>
  <c r="P2095" i="2" s="1"/>
  <c r="P2096" i="2" s="1"/>
  <c r="P2097" i="2" s="1"/>
  <c r="P2098" i="2" s="1"/>
  <c r="P2099" i="2" s="1"/>
  <c r="P2100" i="2" s="1"/>
  <c r="P2101" i="2" s="1"/>
  <c r="P2102" i="2" s="1"/>
  <c r="P2103" i="2" s="1"/>
  <c r="P2104" i="2" s="1"/>
  <c r="P2105" i="2" s="1"/>
  <c r="P2106" i="2" s="1"/>
  <c r="P2107" i="2" s="1"/>
  <c r="P2108" i="2" s="1"/>
  <c r="P2109" i="2" s="1"/>
  <c r="P2110" i="2" s="1"/>
  <c r="P2111" i="2" s="1"/>
  <c r="P2112" i="2" s="1"/>
  <c r="P2113" i="2" s="1"/>
  <c r="P2114" i="2" s="1"/>
  <c r="P2115" i="2" s="1"/>
  <c r="P2116" i="2" s="1"/>
  <c r="P2117" i="2" s="1"/>
  <c r="P2118" i="2" s="1"/>
  <c r="P2119" i="2" s="1"/>
  <c r="P2120" i="2" s="1"/>
  <c r="P2121" i="2" s="1"/>
  <c r="P2122" i="2" s="1"/>
  <c r="P2123" i="2" s="1"/>
  <c r="P2124" i="2" s="1"/>
  <c r="P2125" i="2" s="1"/>
  <c r="P2126" i="2" s="1"/>
  <c r="P2127" i="2" s="1"/>
  <c r="P2128" i="2" s="1"/>
  <c r="P2129" i="2" s="1"/>
  <c r="P2130" i="2" s="1"/>
  <c r="P2131" i="2" s="1"/>
  <c r="P2132" i="2" s="1"/>
  <c r="P2133" i="2" s="1"/>
  <c r="P2134" i="2" s="1"/>
  <c r="P2135" i="2" s="1"/>
  <c r="P2136" i="2" s="1"/>
  <c r="P2137" i="2" s="1"/>
  <c r="P2138" i="2" s="1"/>
  <c r="P2139" i="2" s="1"/>
  <c r="P2140" i="2" s="1"/>
  <c r="P2141" i="2" s="1"/>
  <c r="P2142" i="2" s="1"/>
  <c r="P2143" i="2" s="1"/>
  <c r="P2144" i="2" s="1"/>
  <c r="P2145" i="2" s="1"/>
  <c r="P2146" i="2" s="1"/>
  <c r="P2147" i="2" s="1"/>
  <c r="P2148" i="2" s="1"/>
  <c r="P2149" i="2" s="1"/>
  <c r="P2150" i="2" s="1"/>
  <c r="P2151" i="2" s="1"/>
  <c r="P2152" i="2" s="1"/>
  <c r="P2153" i="2" s="1"/>
  <c r="P2154" i="2" s="1"/>
  <c r="P2155" i="2" s="1"/>
  <c r="P2156" i="2" s="1"/>
  <c r="P2157" i="2" s="1"/>
  <c r="P2158" i="2" s="1"/>
  <c r="P2159" i="2" s="1"/>
  <c r="P2160" i="2" s="1"/>
  <c r="P2161" i="2" s="1"/>
  <c r="P2162" i="2" s="1"/>
  <c r="P2163" i="2" s="1"/>
  <c r="P2164" i="2" s="1"/>
  <c r="P2165" i="2" s="1"/>
  <c r="P2166" i="2" s="1"/>
  <c r="P2167" i="2" s="1"/>
  <c r="P2168" i="2" s="1"/>
  <c r="P2169" i="2" s="1"/>
  <c r="P2170" i="2" s="1"/>
  <c r="P2171" i="2" s="1"/>
  <c r="P2172" i="2" s="1"/>
  <c r="P2173" i="2" s="1"/>
  <c r="P2174" i="2" s="1"/>
  <c r="P2175" i="2" s="1"/>
  <c r="P2176" i="2" s="1"/>
  <c r="P2177" i="2" s="1"/>
  <c r="P2178" i="2" s="1"/>
  <c r="P2179" i="2" s="1"/>
  <c r="P2180" i="2" s="1"/>
  <c r="P2181" i="2" s="1"/>
  <c r="P2182" i="2" s="1"/>
  <c r="P2183" i="2" s="1"/>
  <c r="P2184" i="2" s="1"/>
  <c r="P2185" i="2" s="1"/>
  <c r="P2186" i="2" s="1"/>
  <c r="P2187" i="2" s="1"/>
  <c r="P2188" i="2" s="1"/>
  <c r="P2189" i="2" s="1"/>
  <c r="P2190" i="2" s="1"/>
  <c r="P2191" i="2" s="1"/>
  <c r="P2192" i="2" s="1"/>
  <c r="P2193" i="2" s="1"/>
  <c r="P2194" i="2" s="1"/>
  <c r="P2195" i="2" s="1"/>
  <c r="P2196" i="2" s="1"/>
  <c r="P2197" i="2" s="1"/>
  <c r="P2198" i="2" s="1"/>
  <c r="P2199" i="2" s="1"/>
  <c r="P2200" i="2" s="1"/>
  <c r="P2201" i="2" s="1"/>
  <c r="P2202" i="2" s="1"/>
  <c r="P2203" i="2" s="1"/>
  <c r="P2204" i="2" s="1"/>
  <c r="P2205" i="2" s="1"/>
  <c r="P2206" i="2" s="1"/>
  <c r="P2207" i="2" s="1"/>
  <c r="P2208" i="2" s="1"/>
  <c r="P2209" i="2" s="1"/>
  <c r="P2210" i="2" s="1"/>
  <c r="P2211" i="2" s="1"/>
  <c r="P2212" i="2" s="1"/>
  <c r="P2213" i="2" s="1"/>
  <c r="P2214" i="2" s="1"/>
  <c r="P2215" i="2" s="1"/>
  <c r="P2216" i="2" s="1"/>
  <c r="P2217" i="2" s="1"/>
  <c r="P2218" i="2" s="1"/>
  <c r="P2219" i="2" s="1"/>
  <c r="P2220" i="2" s="1"/>
  <c r="P2221" i="2" s="1"/>
  <c r="P2222" i="2" s="1"/>
  <c r="P2223" i="2" s="1"/>
  <c r="P2224" i="2" s="1"/>
  <c r="P2225" i="2" s="1"/>
  <c r="P2226" i="2" s="1"/>
  <c r="P2227" i="2" s="1"/>
  <c r="P2228" i="2" s="1"/>
  <c r="P2229" i="2" s="1"/>
  <c r="P2230" i="2" s="1"/>
  <c r="P2231" i="2" s="1"/>
  <c r="P2232" i="2" s="1"/>
  <c r="P2233" i="2" s="1"/>
  <c r="P2234" i="2" s="1"/>
  <c r="P2235" i="2" s="1"/>
  <c r="P2236" i="2" s="1"/>
  <c r="P2237" i="2" s="1"/>
  <c r="P2238" i="2" s="1"/>
  <c r="P2239" i="2" s="1"/>
  <c r="P2240" i="2" s="1"/>
  <c r="P2241" i="2" s="1"/>
  <c r="P2242" i="2" s="1"/>
  <c r="P2243" i="2" s="1"/>
  <c r="P2244" i="2" s="1"/>
  <c r="P2245" i="2" s="1"/>
  <c r="P2246" i="2" s="1"/>
  <c r="P2247" i="2" s="1"/>
  <c r="P2248" i="2" s="1"/>
  <c r="P2249" i="2" s="1"/>
  <c r="P2250" i="2" s="1"/>
  <c r="P2251" i="2" s="1"/>
  <c r="P2252" i="2" s="1"/>
  <c r="P2253" i="2" s="1"/>
  <c r="P2254" i="2" s="1"/>
  <c r="P2255" i="2" s="1"/>
  <c r="P2256" i="2" s="1"/>
  <c r="P2257" i="2" s="1"/>
  <c r="P2258" i="2" s="1"/>
  <c r="P2259" i="2" s="1"/>
  <c r="P2260" i="2" s="1"/>
  <c r="P2261" i="2" s="1"/>
  <c r="P2262" i="2" s="1"/>
  <c r="P2263" i="2" s="1"/>
  <c r="P2264" i="2" s="1"/>
  <c r="P2265" i="2" s="1"/>
  <c r="P2266" i="2" s="1"/>
  <c r="P2267" i="2" s="1"/>
  <c r="P2268" i="2" s="1"/>
  <c r="P2269" i="2" s="1"/>
  <c r="P2270" i="2" s="1"/>
  <c r="P2271" i="2" s="1"/>
  <c r="P2272" i="2" s="1"/>
  <c r="P2273" i="2" s="1"/>
  <c r="P2274" i="2" s="1"/>
  <c r="P2275" i="2" s="1"/>
  <c r="P2276" i="2" s="1"/>
  <c r="P2277" i="2" s="1"/>
  <c r="P2278" i="2" s="1"/>
  <c r="P2279" i="2" s="1"/>
  <c r="P2280" i="2" s="1"/>
  <c r="P2281" i="2" s="1"/>
  <c r="P2282" i="2" s="1"/>
  <c r="P2283" i="2" s="1"/>
  <c r="P2284" i="2" s="1"/>
  <c r="P2285" i="2" s="1"/>
  <c r="P2286" i="2" s="1"/>
  <c r="P2287" i="2" s="1"/>
  <c r="P2288" i="2" s="1"/>
  <c r="P2289" i="2" s="1"/>
  <c r="P2290" i="2" s="1"/>
  <c r="P2291" i="2" s="1"/>
  <c r="P2292" i="2" s="1"/>
  <c r="P2293" i="2" s="1"/>
  <c r="P2294" i="2" s="1"/>
  <c r="P2295" i="2" s="1"/>
  <c r="P2296" i="2" s="1"/>
  <c r="P2297" i="2" s="1"/>
  <c r="P2298" i="2" s="1"/>
  <c r="P2299" i="2" s="1"/>
  <c r="P2300" i="2" s="1"/>
  <c r="P2301" i="2" s="1"/>
  <c r="P2302" i="2" s="1"/>
  <c r="P2303" i="2" s="1"/>
  <c r="P2304" i="2" s="1"/>
  <c r="P2305" i="2" s="1"/>
  <c r="P2306" i="2" s="1"/>
  <c r="P2307" i="2" s="1"/>
  <c r="P2308" i="2" s="1"/>
  <c r="P2309" i="2" s="1"/>
  <c r="P2310" i="2" s="1"/>
  <c r="P2311" i="2" s="1"/>
  <c r="P2312" i="2" s="1"/>
  <c r="P2313" i="2" s="1"/>
  <c r="P2314" i="2" s="1"/>
  <c r="P2315" i="2" s="1"/>
  <c r="P2316" i="2" s="1"/>
  <c r="P2317" i="2" s="1"/>
  <c r="P2318" i="2" s="1"/>
  <c r="P2319" i="2" s="1"/>
  <c r="P2320" i="2" s="1"/>
  <c r="P2321" i="2" s="1"/>
  <c r="P2322" i="2" s="1"/>
  <c r="P2323" i="2" s="1"/>
  <c r="P2324" i="2" s="1"/>
  <c r="P2325" i="2" s="1"/>
  <c r="P2326" i="2" s="1"/>
  <c r="P2327" i="2" s="1"/>
  <c r="P2328" i="2" s="1"/>
  <c r="P2329" i="2" s="1"/>
  <c r="P2330" i="2" s="1"/>
  <c r="P2331" i="2" s="1"/>
  <c r="P2332" i="2" s="1"/>
  <c r="P2333" i="2" s="1"/>
  <c r="P2334" i="2" s="1"/>
  <c r="P2335" i="2" s="1"/>
  <c r="P2336" i="2" s="1"/>
  <c r="P2337" i="2" s="1"/>
  <c r="P2338" i="2" s="1"/>
  <c r="P2339" i="2" s="1"/>
  <c r="P2340" i="2" s="1"/>
  <c r="P2341" i="2" s="1"/>
  <c r="P2342" i="2" s="1"/>
  <c r="P2343" i="2" s="1"/>
  <c r="P2344" i="2" s="1"/>
  <c r="P2345" i="2" s="1"/>
  <c r="P2346" i="2" s="1"/>
  <c r="P2347" i="2" s="1"/>
  <c r="P2348" i="2" s="1"/>
  <c r="P2349" i="2" s="1"/>
  <c r="P2350" i="2" s="1"/>
  <c r="P2351" i="2" s="1"/>
  <c r="P2352" i="2" s="1"/>
  <c r="P2353" i="2" s="1"/>
  <c r="P2354" i="2" s="1"/>
  <c r="P2355" i="2" s="1"/>
  <c r="P2356" i="2" s="1"/>
  <c r="P2357" i="2" s="1"/>
  <c r="P2358" i="2" s="1"/>
  <c r="P2359" i="2" s="1"/>
  <c r="P2360" i="2" s="1"/>
  <c r="P2361" i="2" s="1"/>
  <c r="P2362" i="2" s="1"/>
  <c r="P2363" i="2" s="1"/>
  <c r="P2364" i="2" s="1"/>
  <c r="P2365" i="2" s="1"/>
  <c r="P2366" i="2" s="1"/>
</calcChain>
</file>

<file path=xl/sharedStrings.xml><?xml version="1.0" encoding="utf-8"?>
<sst xmlns="http://schemas.openxmlformats.org/spreadsheetml/2006/main" count="170" uniqueCount="132">
  <si>
    <t>SP500_PCH</t>
  </si>
  <si>
    <t>S&amp;P 500, Percent Change, Daily, Not Seasonally Adjusted</t>
  </si>
  <si>
    <t>DGS1</t>
  </si>
  <si>
    <t>1-Year Treasury Constant Maturity Rate, Percent, Daily, Not Seasonally Adjusted</t>
  </si>
  <si>
    <t>Year</t>
  </si>
  <si>
    <t>Date</t>
  </si>
  <si>
    <t>Investments</t>
  </si>
  <si>
    <t>1.</t>
  </si>
  <si>
    <t>2.</t>
  </si>
  <si>
    <t>3.</t>
  </si>
  <si>
    <t>Probability</t>
  </si>
  <si>
    <t>4.</t>
  </si>
  <si>
    <t>5.</t>
  </si>
  <si>
    <t>6.</t>
  </si>
  <si>
    <t>7.</t>
  </si>
  <si>
    <t>Stock X</t>
  </si>
  <si>
    <t xml:space="preserve">Stock Y </t>
  </si>
  <si>
    <t xml:space="preserve"> </t>
  </si>
  <si>
    <t>Bear Mkt</t>
  </si>
  <si>
    <t>Normal Mkt</t>
  </si>
  <si>
    <t>Bull Mkt</t>
  </si>
  <si>
    <t>E(r_X)</t>
  </si>
  <si>
    <t>E(r_Y)</t>
  </si>
  <si>
    <t>V(r_X)</t>
  </si>
  <si>
    <t>V(r_Y)</t>
  </si>
  <si>
    <t>Sharpe Ratio of X</t>
  </si>
  <si>
    <t>Sharpe Ratio of Y</t>
  </si>
  <si>
    <t>Risk-free</t>
  </si>
  <si>
    <t>8.</t>
  </si>
  <si>
    <t>9.</t>
  </si>
  <si>
    <t>Return</t>
  </si>
  <si>
    <t>z standardized</t>
  </si>
  <si>
    <t>Prob(r &lt; -5%)</t>
  </si>
  <si>
    <t>Threshold</t>
  </si>
  <si>
    <t>Alternatively…</t>
  </si>
  <si>
    <t>11.</t>
  </si>
  <si>
    <t>This would suggest that the arithmetic mean and standard deviation are not enough to describe the return dynamics.</t>
  </si>
  <si>
    <t>We can further elaborate on this idea by computing descriptive statistics, such as skewness and kurtosis.</t>
  </si>
  <si>
    <t>Skewness</t>
  </si>
  <si>
    <t>Kurtosis</t>
  </si>
  <si>
    <t>=&gt; Positive skewness indicates a distribution with an asymmetric tail extending toward more positive values.</t>
  </si>
  <si>
    <t>12.</t>
  </si>
  <si>
    <t>13.</t>
  </si>
  <si>
    <t>r_SP500</t>
  </si>
  <si>
    <t>r_1y</t>
  </si>
  <si>
    <t>ERP *</t>
  </si>
  <si>
    <t>For the full sample…</t>
  </si>
  <si>
    <t>* ERP = Equity Risk Premium</t>
  </si>
  <si>
    <t>On a yearly basis…</t>
  </si>
  <si>
    <t>ERP</t>
  </si>
  <si>
    <t>Signal</t>
  </si>
  <si>
    <t>Strategy</t>
  </si>
  <si>
    <t>Strategy Cumulative Return</t>
  </si>
  <si>
    <t>S&amp;P500 Buy &amp; Hold</t>
  </si>
  <si>
    <t>=&gt; Negative kurtosis indicates a relatively flatter distribution.</t>
  </si>
  <si>
    <t>VaR</t>
  </si>
  <si>
    <t>Under the normal distribution…</t>
  </si>
  <si>
    <t>ES</t>
  </si>
  <si>
    <t>Under the historical distribution…</t>
  </si>
  <si>
    <t>Average</t>
  </si>
  <si>
    <t>Stdev</t>
  </si>
  <si>
    <t>ES (Exact)</t>
  </si>
  <si>
    <t>ES (approximation)</t>
  </si>
  <si>
    <t>VAR</t>
  </si>
  <si>
    <t>This approximation weights all VARs equally, whereas the VARs for lower confidence levels are less likely to occur in the data (and should have received lower weight). As a result, it is more negative than the exact ES.</t>
  </si>
  <si>
    <t>10.</t>
  </si>
  <si>
    <t>Monthly Arithmetic mean</t>
  </si>
  <si>
    <t>Monthly Standard dev</t>
  </si>
  <si>
    <t>Annualized Arithmetic mean</t>
  </si>
  <si>
    <t>Annualized Standard dev</t>
  </si>
  <si>
    <t>P_i</t>
  </si>
  <si>
    <t>X</t>
  </si>
  <si>
    <t>Y</t>
  </si>
  <si>
    <t>Z</t>
  </si>
  <si>
    <t>a)</t>
  </si>
  <si>
    <t>E(r_Z)</t>
  </si>
  <si>
    <t>b)</t>
  </si>
  <si>
    <t>X^2</t>
  </si>
  <si>
    <t>Y^2</t>
  </si>
  <si>
    <t>Z^2</t>
  </si>
  <si>
    <t>Var(r_X)</t>
  </si>
  <si>
    <t>Var(r_Y)</t>
  </si>
  <si>
    <t>Var(r_Z)</t>
  </si>
  <si>
    <t># shares</t>
  </si>
  <si>
    <t>Price</t>
  </si>
  <si>
    <t>Nominal</t>
  </si>
  <si>
    <t>-&gt; Bought shares</t>
  </si>
  <si>
    <t>-&gt; Stock value increased 42%</t>
  </si>
  <si>
    <t>-&gt; Dividend</t>
  </si>
  <si>
    <t>?</t>
  </si>
  <si>
    <t>-&gt; Stock split</t>
  </si>
  <si>
    <t>-&gt; Sold shares</t>
  </si>
  <si>
    <t>HPR</t>
  </si>
  <si>
    <t>P0</t>
  </si>
  <si>
    <t>E[r]</t>
  </si>
  <si>
    <t>Div</t>
  </si>
  <si>
    <t>g</t>
  </si>
  <si>
    <t>CF</t>
  </si>
  <si>
    <t>Years</t>
  </si>
  <si>
    <t>Disc. rate</t>
  </si>
  <si>
    <t>1-5</t>
  </si>
  <si>
    <t>6-10</t>
  </si>
  <si>
    <t>PV(1-5)</t>
  </si>
  <si>
    <t>PV(6-10)</t>
  </si>
  <si>
    <t>PV(11-inf)</t>
  </si>
  <si>
    <t>(…)</t>
  </si>
  <si>
    <t>Fair value</t>
  </si>
  <si>
    <t>Return on the stock</t>
  </si>
  <si>
    <t>c)</t>
  </si>
  <si>
    <t>14.</t>
  </si>
  <si>
    <t>15.</t>
  </si>
  <si>
    <t>However, in our sample, the lowest value was -4.48%. Thus, there was no observed return that was lower than -5%.</t>
  </si>
  <si>
    <t>Under the normal distribution, there is a 0.92% probability that the return will be below -5%.</t>
  </si>
  <si>
    <t>The correct statement is b.</t>
  </si>
  <si>
    <t>Sharpe Ratio X</t>
  </si>
  <si>
    <t>Sharpe Ratio Y</t>
  </si>
  <si>
    <t>Sharpe Ratio Z</t>
  </si>
  <si>
    <t>Risk-free Rate</t>
  </si>
  <si>
    <t>Stock Y provides the best risk-adjusted return</t>
  </si>
  <si>
    <t>Bear Market</t>
  </si>
  <si>
    <t>Normal Market</t>
  </si>
  <si>
    <t>Bull Market</t>
  </si>
  <si>
    <t>Expected Return</t>
  </si>
  <si>
    <t>Share Ratio</t>
  </si>
  <si>
    <t>St. Deviation</t>
  </si>
  <si>
    <t>Stock X mean</t>
  </si>
  <si>
    <t>Stock X St. Dev</t>
  </si>
  <si>
    <t>95% z-value of Normal Dist.</t>
  </si>
  <si>
    <t>Stock X 95% VaR</t>
  </si>
  <si>
    <t>Stock X is riskier</t>
  </si>
  <si>
    <t>The ES under a is larger than b (in absolute value), because 14a incorporates that S&amp;P500 returns have kurtosis and are slighlty negatively skewed, which leads to a distribution with fatter tails than the normal distribution. Both skewness and kurtosis are assumed to be zero under 14b.</t>
  </si>
  <si>
    <t>Stock Y 95%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</si>
</sst>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0.0%"/>
    <numFmt numFmtId="166" formatCode="0.00000"/>
    <numFmt numFmtId="167" formatCode="#,##0.00000"/>
    <numFmt numFmtId="168" formatCode="#,##0.000000"/>
    <numFmt numFmtId="169" formatCode="0.000%"/>
    <numFmt numFmtId="170" formatCode="&quot;€&quot;#,##0.00;[Red]\-&quot;€&quot;#,##0.00"/>
    <numFmt numFmtId="171" formatCode="_([$$-409]* #,##0.00_);_([$$-409]* \(#,##0.00\);_([$$-409]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/>
    <xf numFmtId="1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quotePrefix="1" applyFont="1"/>
    <xf numFmtId="0" fontId="4" fillId="0" borderId="0" xfId="0" quotePrefix="1" applyFont="1"/>
    <xf numFmtId="10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0" fontId="2" fillId="0" borderId="0" xfId="1" applyNumberFormat="1" applyFont="1"/>
    <xf numFmtId="3" fontId="2" fillId="0" borderId="0" xfId="0" applyNumberFormat="1" applyFont="1"/>
    <xf numFmtId="9" fontId="2" fillId="0" borderId="0" xfId="0" applyNumberFormat="1" applyFont="1" applyAlignment="1">
      <alignment horizontal="center" vertical="center"/>
    </xf>
    <xf numFmtId="0" fontId="4" fillId="0" borderId="0" xfId="0" applyFont="1"/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0" fontId="2" fillId="0" borderId="0" xfId="1" applyNumberFormat="1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5" fontId="2" fillId="0" borderId="0" xfId="0" applyNumberFormat="1" applyFont="1"/>
    <xf numFmtId="10" fontId="2" fillId="0" borderId="0" xfId="1" applyNumberFormat="1" applyFont="1" applyBorder="1"/>
    <xf numFmtId="2" fontId="2" fillId="0" borderId="0" xfId="0" applyNumberFormat="1" applyFont="1" applyAlignment="1">
      <alignment horizontal="right"/>
    </xf>
    <xf numFmtId="2" fontId="2" fillId="0" borderId="0" xfId="0" quotePrefix="1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10" fontId="2" fillId="0" borderId="0" xfId="0" applyNumberFormat="1" applyFont="1" applyAlignment="1">
      <alignment horizontal="right" vertical="center"/>
    </xf>
    <xf numFmtId="165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2" applyFont="1"/>
    <xf numFmtId="15" fontId="2" fillId="0" borderId="0" xfId="2" applyNumberFormat="1" applyFont="1"/>
    <xf numFmtId="165" fontId="2" fillId="0" borderId="0" xfId="0" applyNumberFormat="1" applyFont="1"/>
    <xf numFmtId="10" fontId="0" fillId="0" borderId="0" xfId="0" applyNumberFormat="1"/>
    <xf numFmtId="14" fontId="0" fillId="0" borderId="0" xfId="0" applyNumberFormat="1"/>
    <xf numFmtId="10" fontId="0" fillId="0" borderId="0" xfId="1" applyNumberFormat="1" applyFont="1"/>
    <xf numFmtId="0" fontId="3" fillId="0" borderId="0" xfId="0" quotePrefix="1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9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0" xfId="0" quotePrefix="1" applyFont="1"/>
    <xf numFmtId="10" fontId="6" fillId="0" borderId="0" xfId="1" applyNumberFormat="1" applyFont="1"/>
    <xf numFmtId="166" fontId="6" fillId="0" borderId="1" xfId="1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8" fontId="6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/>
    <xf numFmtId="2" fontId="6" fillId="0" borderId="0" xfId="0" applyNumberFormat="1" applyFont="1"/>
    <xf numFmtId="2" fontId="6" fillId="0" borderId="2" xfId="0" applyNumberFormat="1" applyFont="1" applyBorder="1"/>
    <xf numFmtId="0" fontId="6" fillId="0" borderId="2" xfId="0" applyFont="1" applyBorder="1"/>
    <xf numFmtId="0" fontId="6" fillId="0" borderId="0" xfId="0" quotePrefix="1" applyFont="1"/>
    <xf numFmtId="2" fontId="6" fillId="0" borderId="1" xfId="0" applyNumberFormat="1" applyFont="1" applyBorder="1"/>
    <xf numFmtId="0" fontId="6" fillId="0" borderId="1" xfId="0" applyFont="1" applyBorder="1"/>
    <xf numFmtId="10" fontId="6" fillId="0" borderId="0" xfId="0" applyNumberFormat="1" applyFont="1" applyAlignment="1">
      <alignment horizontal="center" vertical="center"/>
    </xf>
    <xf numFmtId="9" fontId="6" fillId="0" borderId="0" xfId="1" applyFont="1"/>
    <xf numFmtId="169" fontId="6" fillId="0" borderId="0" xfId="1" applyNumberFormat="1" applyFont="1"/>
    <xf numFmtId="4" fontId="6" fillId="0" borderId="2" xfId="0" applyNumberFormat="1" applyFont="1" applyBorder="1"/>
    <xf numFmtId="0" fontId="6" fillId="0" borderId="2" xfId="0" quotePrefix="1" applyFont="1" applyBorder="1" applyAlignment="1">
      <alignment horizontal="right"/>
    </xf>
    <xf numFmtId="4" fontId="6" fillId="0" borderId="0" xfId="0" applyNumberFormat="1" applyFont="1"/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170" fontId="6" fillId="0" borderId="0" xfId="0" applyNumberFormat="1" applyFont="1"/>
    <xf numFmtId="170" fontId="6" fillId="0" borderId="1" xfId="0" applyNumberFormat="1" applyFont="1" applyBorder="1"/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0" fontId="6" fillId="0" borderId="0" xfId="1" applyNumberFormat="1" applyFont="1" applyBorder="1" applyAlignment="1">
      <alignment horizontal="right" vertical="center"/>
    </xf>
    <xf numFmtId="171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9" fontId="0" fillId="0" borderId="0" xfId="0" applyNumberFormat="1"/>
    <xf numFmtId="165" fontId="0" fillId="0" borderId="0" xfId="0" applyNumberFormat="1"/>
    <xf numFmtId="10" fontId="1" fillId="0" borderId="0" xfId="1" applyNumberFormat="1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9" fontId="9" fillId="3" borderId="6" xfId="0" applyNumberFormat="1" applyFont="1" applyFill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9" fontId="9" fillId="3" borderId="5" xfId="0" applyNumberFormat="1" applyFont="1" applyFill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69" fontId="2" fillId="0" borderId="0" xfId="0" applyNumberFormat="1" applyFont="1" applyAlignment="1">
      <alignment horizontal="center" vertical="center"/>
    </xf>
    <xf numFmtId="10" fontId="2" fillId="0" borderId="0" xfId="1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 xr:uid="{A82DCF41-2AED-714D-B96A-45B306C2D9EA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Solutions!$B$128:$B$137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Solutions!$E$128:$E$137</c:f>
              <c:numCache>
                <c:formatCode>0.00%</c:formatCode>
                <c:ptCount val="10"/>
                <c:pt idx="0">
                  <c:v>5.4803417392455714E-2</c:v>
                </c:pt>
                <c:pt idx="1">
                  <c:v>0.26337167502045739</c:v>
                </c:pt>
                <c:pt idx="2">
                  <c:v>0.12752176332180817</c:v>
                </c:pt>
                <c:pt idx="3">
                  <c:v>-8.7788680765420561E-3</c:v>
                </c:pt>
                <c:pt idx="4">
                  <c:v>8.5249544220138279E-2</c:v>
                </c:pt>
                <c:pt idx="5">
                  <c:v>0.17442472616154303</c:v>
                </c:pt>
                <c:pt idx="6">
                  <c:v>-6.936638972928949E-2</c:v>
                </c:pt>
                <c:pt idx="7">
                  <c:v>0.24681058571445769</c:v>
                </c:pt>
                <c:pt idx="8">
                  <c:v>0.12758477841125082</c:v>
                </c:pt>
                <c:pt idx="9">
                  <c:v>0.28107729152001704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4-4B92-880F-3C0ED20BF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979808464"/>
        <c:axId val="979808856"/>
      </c:barChart>
      <c:catAx>
        <c:axId val="97980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08856"/>
        <c:crosses val="autoZero"/>
        <c:auto val="1"/>
        <c:lblAlgn val="ctr"/>
        <c:lblOffset val="100"/>
        <c:noMultiLvlLbl val="0"/>
      </c:catAx>
      <c:valAx>
        <c:axId val="97980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084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Solutions!$M$142</c:f>
              <c:strCache>
                <c:ptCount val="1"/>
                <c:pt idx="0">
                  <c:v>S&amp;P500 Buy &amp; Hold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Solutions!$K$143:$K$2529</c:f>
              <c:numCache>
                <c:formatCode>m/d/yyyy</c:formatCode>
                <c:ptCount val="2387"/>
                <c:pt idx="0">
                  <c:v>41156</c:v>
                </c:pt>
                <c:pt idx="1">
                  <c:v>41157</c:v>
                </c:pt>
                <c:pt idx="2">
                  <c:v>41158</c:v>
                </c:pt>
                <c:pt idx="3">
                  <c:v>41159</c:v>
                </c:pt>
                <c:pt idx="4">
                  <c:v>41162</c:v>
                </c:pt>
                <c:pt idx="5">
                  <c:v>41163</c:v>
                </c:pt>
                <c:pt idx="6">
                  <c:v>41164</c:v>
                </c:pt>
                <c:pt idx="7">
                  <c:v>41165</c:v>
                </c:pt>
                <c:pt idx="8">
                  <c:v>41166</c:v>
                </c:pt>
                <c:pt idx="9">
                  <c:v>41169</c:v>
                </c:pt>
                <c:pt idx="10">
                  <c:v>41170</c:v>
                </c:pt>
                <c:pt idx="11">
                  <c:v>41171</c:v>
                </c:pt>
                <c:pt idx="12">
                  <c:v>41172</c:v>
                </c:pt>
                <c:pt idx="13">
                  <c:v>41173</c:v>
                </c:pt>
                <c:pt idx="14">
                  <c:v>41176</c:v>
                </c:pt>
                <c:pt idx="15">
                  <c:v>41177</c:v>
                </c:pt>
                <c:pt idx="16">
                  <c:v>41178</c:v>
                </c:pt>
                <c:pt idx="17">
                  <c:v>41179</c:v>
                </c:pt>
                <c:pt idx="18">
                  <c:v>41180</c:v>
                </c:pt>
                <c:pt idx="19">
                  <c:v>41183</c:v>
                </c:pt>
                <c:pt idx="20">
                  <c:v>41184</c:v>
                </c:pt>
                <c:pt idx="21">
                  <c:v>41185</c:v>
                </c:pt>
                <c:pt idx="22">
                  <c:v>41186</c:v>
                </c:pt>
                <c:pt idx="23">
                  <c:v>41187</c:v>
                </c:pt>
                <c:pt idx="24">
                  <c:v>41191</c:v>
                </c:pt>
                <c:pt idx="25">
                  <c:v>41192</c:v>
                </c:pt>
                <c:pt idx="26">
                  <c:v>41193</c:v>
                </c:pt>
                <c:pt idx="27">
                  <c:v>41194</c:v>
                </c:pt>
                <c:pt idx="28">
                  <c:v>41197</c:v>
                </c:pt>
                <c:pt idx="29">
                  <c:v>41198</c:v>
                </c:pt>
                <c:pt idx="30">
                  <c:v>41199</c:v>
                </c:pt>
                <c:pt idx="31">
                  <c:v>41200</c:v>
                </c:pt>
                <c:pt idx="32">
                  <c:v>41201</c:v>
                </c:pt>
                <c:pt idx="33">
                  <c:v>41204</c:v>
                </c:pt>
                <c:pt idx="34">
                  <c:v>41205</c:v>
                </c:pt>
                <c:pt idx="35">
                  <c:v>41206</c:v>
                </c:pt>
                <c:pt idx="36">
                  <c:v>41207</c:v>
                </c:pt>
                <c:pt idx="37">
                  <c:v>41208</c:v>
                </c:pt>
                <c:pt idx="38">
                  <c:v>41213</c:v>
                </c:pt>
                <c:pt idx="39">
                  <c:v>41214</c:v>
                </c:pt>
                <c:pt idx="40">
                  <c:v>41215</c:v>
                </c:pt>
                <c:pt idx="41">
                  <c:v>41218</c:v>
                </c:pt>
                <c:pt idx="42">
                  <c:v>41219</c:v>
                </c:pt>
                <c:pt idx="43">
                  <c:v>41220</c:v>
                </c:pt>
                <c:pt idx="44">
                  <c:v>41221</c:v>
                </c:pt>
                <c:pt idx="45">
                  <c:v>41222</c:v>
                </c:pt>
                <c:pt idx="46">
                  <c:v>41226</c:v>
                </c:pt>
                <c:pt idx="47">
                  <c:v>41227</c:v>
                </c:pt>
                <c:pt idx="48">
                  <c:v>41228</c:v>
                </c:pt>
                <c:pt idx="49">
                  <c:v>41229</c:v>
                </c:pt>
                <c:pt idx="50">
                  <c:v>41232</c:v>
                </c:pt>
                <c:pt idx="51">
                  <c:v>41233</c:v>
                </c:pt>
                <c:pt idx="52">
                  <c:v>41234</c:v>
                </c:pt>
                <c:pt idx="53">
                  <c:v>41236</c:v>
                </c:pt>
                <c:pt idx="54">
                  <c:v>41239</c:v>
                </c:pt>
                <c:pt idx="55">
                  <c:v>41240</c:v>
                </c:pt>
                <c:pt idx="56">
                  <c:v>41241</c:v>
                </c:pt>
                <c:pt idx="57">
                  <c:v>41242</c:v>
                </c:pt>
                <c:pt idx="58">
                  <c:v>41243</c:v>
                </c:pt>
                <c:pt idx="59">
                  <c:v>41246</c:v>
                </c:pt>
                <c:pt idx="60">
                  <c:v>41247</c:v>
                </c:pt>
                <c:pt idx="61">
                  <c:v>41248</c:v>
                </c:pt>
                <c:pt idx="62">
                  <c:v>41249</c:v>
                </c:pt>
                <c:pt idx="63">
                  <c:v>41250</c:v>
                </c:pt>
                <c:pt idx="64">
                  <c:v>41253</c:v>
                </c:pt>
                <c:pt idx="65">
                  <c:v>41254</c:v>
                </c:pt>
                <c:pt idx="66">
                  <c:v>41255</c:v>
                </c:pt>
                <c:pt idx="67">
                  <c:v>41256</c:v>
                </c:pt>
                <c:pt idx="68">
                  <c:v>41257</c:v>
                </c:pt>
                <c:pt idx="69">
                  <c:v>41260</c:v>
                </c:pt>
                <c:pt idx="70">
                  <c:v>41261</c:v>
                </c:pt>
                <c:pt idx="71">
                  <c:v>41262</c:v>
                </c:pt>
                <c:pt idx="72">
                  <c:v>41263</c:v>
                </c:pt>
                <c:pt idx="73">
                  <c:v>41264</c:v>
                </c:pt>
                <c:pt idx="74">
                  <c:v>41267</c:v>
                </c:pt>
                <c:pt idx="75">
                  <c:v>41269</c:v>
                </c:pt>
                <c:pt idx="76">
                  <c:v>41270</c:v>
                </c:pt>
                <c:pt idx="77">
                  <c:v>41271</c:v>
                </c:pt>
                <c:pt idx="78">
                  <c:v>41274</c:v>
                </c:pt>
                <c:pt idx="79">
                  <c:v>41276</c:v>
                </c:pt>
                <c:pt idx="80">
                  <c:v>41277</c:v>
                </c:pt>
                <c:pt idx="81">
                  <c:v>41278</c:v>
                </c:pt>
                <c:pt idx="82">
                  <c:v>41281</c:v>
                </c:pt>
                <c:pt idx="83">
                  <c:v>41282</c:v>
                </c:pt>
                <c:pt idx="84">
                  <c:v>41283</c:v>
                </c:pt>
                <c:pt idx="85">
                  <c:v>41284</c:v>
                </c:pt>
                <c:pt idx="86">
                  <c:v>41285</c:v>
                </c:pt>
                <c:pt idx="87">
                  <c:v>41288</c:v>
                </c:pt>
                <c:pt idx="88">
                  <c:v>41289</c:v>
                </c:pt>
                <c:pt idx="89">
                  <c:v>41290</c:v>
                </c:pt>
                <c:pt idx="90">
                  <c:v>41291</c:v>
                </c:pt>
                <c:pt idx="91">
                  <c:v>41292</c:v>
                </c:pt>
                <c:pt idx="92">
                  <c:v>41296</c:v>
                </c:pt>
                <c:pt idx="93">
                  <c:v>41297</c:v>
                </c:pt>
                <c:pt idx="94">
                  <c:v>41298</c:v>
                </c:pt>
                <c:pt idx="95">
                  <c:v>41299</c:v>
                </c:pt>
                <c:pt idx="96">
                  <c:v>41302</c:v>
                </c:pt>
                <c:pt idx="97">
                  <c:v>41303</c:v>
                </c:pt>
                <c:pt idx="98">
                  <c:v>41304</c:v>
                </c:pt>
                <c:pt idx="99">
                  <c:v>41305</c:v>
                </c:pt>
                <c:pt idx="100">
                  <c:v>41306</c:v>
                </c:pt>
                <c:pt idx="101">
                  <c:v>41309</c:v>
                </c:pt>
                <c:pt idx="102">
                  <c:v>41310</c:v>
                </c:pt>
                <c:pt idx="103">
                  <c:v>41311</c:v>
                </c:pt>
                <c:pt idx="104">
                  <c:v>41312</c:v>
                </c:pt>
                <c:pt idx="105">
                  <c:v>41313</c:v>
                </c:pt>
                <c:pt idx="106">
                  <c:v>41316</c:v>
                </c:pt>
                <c:pt idx="107">
                  <c:v>41317</c:v>
                </c:pt>
                <c:pt idx="108">
                  <c:v>41318</c:v>
                </c:pt>
                <c:pt idx="109">
                  <c:v>41319</c:v>
                </c:pt>
                <c:pt idx="110">
                  <c:v>41320</c:v>
                </c:pt>
                <c:pt idx="111">
                  <c:v>41324</c:v>
                </c:pt>
                <c:pt idx="112">
                  <c:v>41325</c:v>
                </c:pt>
                <c:pt idx="113">
                  <c:v>41326</c:v>
                </c:pt>
                <c:pt idx="114">
                  <c:v>41327</c:v>
                </c:pt>
                <c:pt idx="115">
                  <c:v>41330</c:v>
                </c:pt>
                <c:pt idx="116">
                  <c:v>41331</c:v>
                </c:pt>
                <c:pt idx="117">
                  <c:v>41332</c:v>
                </c:pt>
                <c:pt idx="118">
                  <c:v>41333</c:v>
                </c:pt>
                <c:pt idx="119">
                  <c:v>41334</c:v>
                </c:pt>
                <c:pt idx="120">
                  <c:v>41337</c:v>
                </c:pt>
                <c:pt idx="121">
                  <c:v>41338</c:v>
                </c:pt>
                <c:pt idx="122">
                  <c:v>41339</c:v>
                </c:pt>
                <c:pt idx="123">
                  <c:v>41340</c:v>
                </c:pt>
                <c:pt idx="124">
                  <c:v>41341</c:v>
                </c:pt>
                <c:pt idx="125">
                  <c:v>41344</c:v>
                </c:pt>
                <c:pt idx="126">
                  <c:v>41345</c:v>
                </c:pt>
                <c:pt idx="127">
                  <c:v>41346</c:v>
                </c:pt>
                <c:pt idx="128">
                  <c:v>41347</c:v>
                </c:pt>
                <c:pt idx="129">
                  <c:v>41348</c:v>
                </c:pt>
                <c:pt idx="130">
                  <c:v>41351</c:v>
                </c:pt>
                <c:pt idx="131">
                  <c:v>41352</c:v>
                </c:pt>
                <c:pt idx="132">
                  <c:v>41353</c:v>
                </c:pt>
                <c:pt idx="133">
                  <c:v>41354</c:v>
                </c:pt>
                <c:pt idx="134">
                  <c:v>41355</c:v>
                </c:pt>
                <c:pt idx="135">
                  <c:v>41358</c:v>
                </c:pt>
                <c:pt idx="136">
                  <c:v>41359</c:v>
                </c:pt>
                <c:pt idx="137">
                  <c:v>41360</c:v>
                </c:pt>
                <c:pt idx="138">
                  <c:v>41361</c:v>
                </c:pt>
                <c:pt idx="139">
                  <c:v>41365</c:v>
                </c:pt>
                <c:pt idx="140">
                  <c:v>41366</c:v>
                </c:pt>
                <c:pt idx="141">
                  <c:v>41367</c:v>
                </c:pt>
                <c:pt idx="142">
                  <c:v>41368</c:v>
                </c:pt>
                <c:pt idx="143">
                  <c:v>41369</c:v>
                </c:pt>
                <c:pt idx="144">
                  <c:v>41372</c:v>
                </c:pt>
                <c:pt idx="145">
                  <c:v>41373</c:v>
                </c:pt>
                <c:pt idx="146">
                  <c:v>41374</c:v>
                </c:pt>
                <c:pt idx="147">
                  <c:v>41375</c:v>
                </c:pt>
                <c:pt idx="148">
                  <c:v>41376</c:v>
                </c:pt>
                <c:pt idx="149">
                  <c:v>41379</c:v>
                </c:pt>
                <c:pt idx="150">
                  <c:v>41380</c:v>
                </c:pt>
                <c:pt idx="151">
                  <c:v>41381</c:v>
                </c:pt>
                <c:pt idx="152">
                  <c:v>41382</c:v>
                </c:pt>
                <c:pt idx="153">
                  <c:v>41383</c:v>
                </c:pt>
                <c:pt idx="154">
                  <c:v>41386</c:v>
                </c:pt>
                <c:pt idx="155">
                  <c:v>41387</c:v>
                </c:pt>
                <c:pt idx="156">
                  <c:v>41388</c:v>
                </c:pt>
                <c:pt idx="157">
                  <c:v>41389</c:v>
                </c:pt>
                <c:pt idx="158">
                  <c:v>41390</c:v>
                </c:pt>
                <c:pt idx="159">
                  <c:v>41393</c:v>
                </c:pt>
                <c:pt idx="160">
                  <c:v>41394</c:v>
                </c:pt>
                <c:pt idx="161">
                  <c:v>41395</c:v>
                </c:pt>
                <c:pt idx="162">
                  <c:v>41396</c:v>
                </c:pt>
                <c:pt idx="163">
                  <c:v>41397</c:v>
                </c:pt>
                <c:pt idx="164">
                  <c:v>41400</c:v>
                </c:pt>
                <c:pt idx="165">
                  <c:v>41401</c:v>
                </c:pt>
                <c:pt idx="166">
                  <c:v>41402</c:v>
                </c:pt>
                <c:pt idx="167">
                  <c:v>41403</c:v>
                </c:pt>
                <c:pt idx="168">
                  <c:v>41404</c:v>
                </c:pt>
                <c:pt idx="169">
                  <c:v>41407</c:v>
                </c:pt>
                <c:pt idx="170">
                  <c:v>41408</c:v>
                </c:pt>
                <c:pt idx="171">
                  <c:v>41409</c:v>
                </c:pt>
                <c:pt idx="172">
                  <c:v>41410</c:v>
                </c:pt>
                <c:pt idx="173">
                  <c:v>41411</c:v>
                </c:pt>
                <c:pt idx="174">
                  <c:v>41414</c:v>
                </c:pt>
                <c:pt idx="175">
                  <c:v>41415</c:v>
                </c:pt>
                <c:pt idx="176">
                  <c:v>41416</c:v>
                </c:pt>
                <c:pt idx="177">
                  <c:v>41417</c:v>
                </c:pt>
                <c:pt idx="178">
                  <c:v>41418</c:v>
                </c:pt>
                <c:pt idx="179">
                  <c:v>41422</c:v>
                </c:pt>
                <c:pt idx="180">
                  <c:v>41423</c:v>
                </c:pt>
                <c:pt idx="181">
                  <c:v>41424</c:v>
                </c:pt>
                <c:pt idx="182">
                  <c:v>41425</c:v>
                </c:pt>
                <c:pt idx="183">
                  <c:v>41428</c:v>
                </c:pt>
                <c:pt idx="184">
                  <c:v>41429</c:v>
                </c:pt>
                <c:pt idx="185">
                  <c:v>41430</c:v>
                </c:pt>
                <c:pt idx="186">
                  <c:v>41431</c:v>
                </c:pt>
                <c:pt idx="187">
                  <c:v>41432</c:v>
                </c:pt>
                <c:pt idx="188">
                  <c:v>41435</c:v>
                </c:pt>
                <c:pt idx="189">
                  <c:v>41436</c:v>
                </c:pt>
                <c:pt idx="190">
                  <c:v>41437</c:v>
                </c:pt>
                <c:pt idx="191">
                  <c:v>41438</c:v>
                </c:pt>
                <c:pt idx="192">
                  <c:v>41439</c:v>
                </c:pt>
                <c:pt idx="193">
                  <c:v>41442</c:v>
                </c:pt>
                <c:pt idx="194">
                  <c:v>41443</c:v>
                </c:pt>
                <c:pt idx="195">
                  <c:v>41444</c:v>
                </c:pt>
                <c:pt idx="196">
                  <c:v>41445</c:v>
                </c:pt>
                <c:pt idx="197">
                  <c:v>41446</c:v>
                </c:pt>
                <c:pt idx="198">
                  <c:v>41449</c:v>
                </c:pt>
                <c:pt idx="199">
                  <c:v>41450</c:v>
                </c:pt>
                <c:pt idx="200">
                  <c:v>41451</c:v>
                </c:pt>
                <c:pt idx="201">
                  <c:v>41452</c:v>
                </c:pt>
                <c:pt idx="202">
                  <c:v>41453</c:v>
                </c:pt>
                <c:pt idx="203">
                  <c:v>41456</c:v>
                </c:pt>
                <c:pt idx="204">
                  <c:v>41457</c:v>
                </c:pt>
                <c:pt idx="205">
                  <c:v>41458</c:v>
                </c:pt>
                <c:pt idx="206">
                  <c:v>41460</c:v>
                </c:pt>
                <c:pt idx="207">
                  <c:v>41463</c:v>
                </c:pt>
                <c:pt idx="208">
                  <c:v>41464</c:v>
                </c:pt>
                <c:pt idx="209">
                  <c:v>41465</c:v>
                </c:pt>
                <c:pt idx="210">
                  <c:v>41466</c:v>
                </c:pt>
                <c:pt idx="211">
                  <c:v>41467</c:v>
                </c:pt>
                <c:pt idx="212">
                  <c:v>41470</c:v>
                </c:pt>
                <c:pt idx="213">
                  <c:v>41471</c:v>
                </c:pt>
                <c:pt idx="214">
                  <c:v>41472</c:v>
                </c:pt>
                <c:pt idx="215">
                  <c:v>41473</c:v>
                </c:pt>
                <c:pt idx="216">
                  <c:v>41474</c:v>
                </c:pt>
                <c:pt idx="217">
                  <c:v>41477</c:v>
                </c:pt>
                <c:pt idx="218">
                  <c:v>41478</c:v>
                </c:pt>
                <c:pt idx="219">
                  <c:v>41479</c:v>
                </c:pt>
                <c:pt idx="220">
                  <c:v>41480</c:v>
                </c:pt>
                <c:pt idx="221">
                  <c:v>41481</c:v>
                </c:pt>
                <c:pt idx="222">
                  <c:v>41484</c:v>
                </c:pt>
                <c:pt idx="223">
                  <c:v>41485</c:v>
                </c:pt>
                <c:pt idx="224">
                  <c:v>41486</c:v>
                </c:pt>
                <c:pt idx="225">
                  <c:v>41487</c:v>
                </c:pt>
                <c:pt idx="226">
                  <c:v>41488</c:v>
                </c:pt>
                <c:pt idx="227">
                  <c:v>41491</c:v>
                </c:pt>
                <c:pt idx="228">
                  <c:v>41492</c:v>
                </c:pt>
                <c:pt idx="229">
                  <c:v>41493</c:v>
                </c:pt>
                <c:pt idx="230">
                  <c:v>41494</c:v>
                </c:pt>
                <c:pt idx="231">
                  <c:v>41495</c:v>
                </c:pt>
                <c:pt idx="232">
                  <c:v>41498</c:v>
                </c:pt>
                <c:pt idx="233">
                  <c:v>41499</c:v>
                </c:pt>
                <c:pt idx="234">
                  <c:v>41500</c:v>
                </c:pt>
                <c:pt idx="235">
                  <c:v>41501</c:v>
                </c:pt>
                <c:pt idx="236">
                  <c:v>41502</c:v>
                </c:pt>
                <c:pt idx="237">
                  <c:v>41505</c:v>
                </c:pt>
                <c:pt idx="238">
                  <c:v>41506</c:v>
                </c:pt>
                <c:pt idx="239">
                  <c:v>41507</c:v>
                </c:pt>
                <c:pt idx="240">
                  <c:v>41508</c:v>
                </c:pt>
                <c:pt idx="241">
                  <c:v>41509</c:v>
                </c:pt>
                <c:pt idx="242">
                  <c:v>41512</c:v>
                </c:pt>
                <c:pt idx="243">
                  <c:v>41513</c:v>
                </c:pt>
                <c:pt idx="244">
                  <c:v>41514</c:v>
                </c:pt>
                <c:pt idx="245">
                  <c:v>41515</c:v>
                </c:pt>
                <c:pt idx="246">
                  <c:v>41516</c:v>
                </c:pt>
                <c:pt idx="247">
                  <c:v>41520</c:v>
                </c:pt>
                <c:pt idx="248">
                  <c:v>41521</c:v>
                </c:pt>
                <c:pt idx="249">
                  <c:v>41522</c:v>
                </c:pt>
                <c:pt idx="250">
                  <c:v>41523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41533</c:v>
                </c:pt>
                <c:pt idx="257">
                  <c:v>41534</c:v>
                </c:pt>
                <c:pt idx="258">
                  <c:v>41535</c:v>
                </c:pt>
                <c:pt idx="259">
                  <c:v>41536</c:v>
                </c:pt>
                <c:pt idx="260">
                  <c:v>41537</c:v>
                </c:pt>
                <c:pt idx="261">
                  <c:v>41540</c:v>
                </c:pt>
                <c:pt idx="262">
                  <c:v>41541</c:v>
                </c:pt>
                <c:pt idx="263">
                  <c:v>41542</c:v>
                </c:pt>
                <c:pt idx="264">
                  <c:v>41543</c:v>
                </c:pt>
                <c:pt idx="265">
                  <c:v>41544</c:v>
                </c:pt>
                <c:pt idx="266">
                  <c:v>41547</c:v>
                </c:pt>
                <c:pt idx="267">
                  <c:v>41548</c:v>
                </c:pt>
                <c:pt idx="268">
                  <c:v>41549</c:v>
                </c:pt>
                <c:pt idx="269">
                  <c:v>41550</c:v>
                </c:pt>
                <c:pt idx="270">
                  <c:v>41551</c:v>
                </c:pt>
                <c:pt idx="271">
                  <c:v>41554</c:v>
                </c:pt>
                <c:pt idx="272">
                  <c:v>41555</c:v>
                </c:pt>
                <c:pt idx="273">
                  <c:v>41556</c:v>
                </c:pt>
                <c:pt idx="274">
                  <c:v>41557</c:v>
                </c:pt>
                <c:pt idx="275">
                  <c:v>41558</c:v>
                </c:pt>
                <c:pt idx="276">
                  <c:v>41562</c:v>
                </c:pt>
                <c:pt idx="277">
                  <c:v>41563</c:v>
                </c:pt>
                <c:pt idx="278">
                  <c:v>41564</c:v>
                </c:pt>
                <c:pt idx="279">
                  <c:v>41565</c:v>
                </c:pt>
                <c:pt idx="280">
                  <c:v>41568</c:v>
                </c:pt>
                <c:pt idx="281">
                  <c:v>41569</c:v>
                </c:pt>
                <c:pt idx="282">
                  <c:v>41570</c:v>
                </c:pt>
                <c:pt idx="283">
                  <c:v>41571</c:v>
                </c:pt>
                <c:pt idx="284">
                  <c:v>41572</c:v>
                </c:pt>
                <c:pt idx="285">
                  <c:v>41575</c:v>
                </c:pt>
                <c:pt idx="286">
                  <c:v>41576</c:v>
                </c:pt>
                <c:pt idx="287">
                  <c:v>41577</c:v>
                </c:pt>
                <c:pt idx="288">
                  <c:v>41578</c:v>
                </c:pt>
                <c:pt idx="289">
                  <c:v>41579</c:v>
                </c:pt>
                <c:pt idx="290">
                  <c:v>41582</c:v>
                </c:pt>
                <c:pt idx="291">
                  <c:v>41583</c:v>
                </c:pt>
                <c:pt idx="292">
                  <c:v>41584</c:v>
                </c:pt>
                <c:pt idx="293">
                  <c:v>41585</c:v>
                </c:pt>
                <c:pt idx="294">
                  <c:v>41586</c:v>
                </c:pt>
                <c:pt idx="295">
                  <c:v>41590</c:v>
                </c:pt>
                <c:pt idx="296">
                  <c:v>41591</c:v>
                </c:pt>
                <c:pt idx="297">
                  <c:v>41592</c:v>
                </c:pt>
                <c:pt idx="298">
                  <c:v>41593</c:v>
                </c:pt>
                <c:pt idx="299">
                  <c:v>41596</c:v>
                </c:pt>
                <c:pt idx="300">
                  <c:v>41597</c:v>
                </c:pt>
                <c:pt idx="301">
                  <c:v>41598</c:v>
                </c:pt>
                <c:pt idx="302">
                  <c:v>41599</c:v>
                </c:pt>
                <c:pt idx="303">
                  <c:v>41600</c:v>
                </c:pt>
                <c:pt idx="304">
                  <c:v>41603</c:v>
                </c:pt>
                <c:pt idx="305">
                  <c:v>41604</c:v>
                </c:pt>
                <c:pt idx="306">
                  <c:v>41605</c:v>
                </c:pt>
                <c:pt idx="307">
                  <c:v>41607</c:v>
                </c:pt>
                <c:pt idx="308">
                  <c:v>41610</c:v>
                </c:pt>
                <c:pt idx="309">
                  <c:v>41611</c:v>
                </c:pt>
                <c:pt idx="310">
                  <c:v>41612</c:v>
                </c:pt>
                <c:pt idx="311">
                  <c:v>41613</c:v>
                </c:pt>
                <c:pt idx="312">
                  <c:v>41614</c:v>
                </c:pt>
                <c:pt idx="313">
                  <c:v>41617</c:v>
                </c:pt>
                <c:pt idx="314">
                  <c:v>41618</c:v>
                </c:pt>
                <c:pt idx="315">
                  <c:v>41619</c:v>
                </c:pt>
                <c:pt idx="316">
                  <c:v>41620</c:v>
                </c:pt>
                <c:pt idx="317">
                  <c:v>41621</c:v>
                </c:pt>
                <c:pt idx="318">
                  <c:v>41624</c:v>
                </c:pt>
                <c:pt idx="319">
                  <c:v>41625</c:v>
                </c:pt>
                <c:pt idx="320">
                  <c:v>41626</c:v>
                </c:pt>
                <c:pt idx="321">
                  <c:v>41627</c:v>
                </c:pt>
                <c:pt idx="322">
                  <c:v>41628</c:v>
                </c:pt>
                <c:pt idx="323">
                  <c:v>41631</c:v>
                </c:pt>
                <c:pt idx="324">
                  <c:v>41632</c:v>
                </c:pt>
                <c:pt idx="325">
                  <c:v>41634</c:v>
                </c:pt>
                <c:pt idx="326">
                  <c:v>41635</c:v>
                </c:pt>
                <c:pt idx="327">
                  <c:v>41638</c:v>
                </c:pt>
                <c:pt idx="328">
                  <c:v>41639</c:v>
                </c:pt>
                <c:pt idx="329">
                  <c:v>41641</c:v>
                </c:pt>
                <c:pt idx="330">
                  <c:v>41642</c:v>
                </c:pt>
                <c:pt idx="331">
                  <c:v>41645</c:v>
                </c:pt>
                <c:pt idx="332">
                  <c:v>41646</c:v>
                </c:pt>
                <c:pt idx="333">
                  <c:v>41647</c:v>
                </c:pt>
                <c:pt idx="334">
                  <c:v>41648</c:v>
                </c:pt>
                <c:pt idx="335">
                  <c:v>41649</c:v>
                </c:pt>
                <c:pt idx="336">
                  <c:v>41652</c:v>
                </c:pt>
                <c:pt idx="337">
                  <c:v>41653</c:v>
                </c:pt>
                <c:pt idx="338">
                  <c:v>41654</c:v>
                </c:pt>
                <c:pt idx="339">
                  <c:v>41655</c:v>
                </c:pt>
                <c:pt idx="340">
                  <c:v>41656</c:v>
                </c:pt>
                <c:pt idx="341">
                  <c:v>41660</c:v>
                </c:pt>
                <c:pt idx="342">
                  <c:v>41661</c:v>
                </c:pt>
                <c:pt idx="343">
                  <c:v>41662</c:v>
                </c:pt>
                <c:pt idx="344">
                  <c:v>41663</c:v>
                </c:pt>
                <c:pt idx="345">
                  <c:v>41666</c:v>
                </c:pt>
                <c:pt idx="346">
                  <c:v>41667</c:v>
                </c:pt>
                <c:pt idx="347">
                  <c:v>41668</c:v>
                </c:pt>
                <c:pt idx="348">
                  <c:v>41669</c:v>
                </c:pt>
                <c:pt idx="349">
                  <c:v>41670</c:v>
                </c:pt>
                <c:pt idx="350">
                  <c:v>41673</c:v>
                </c:pt>
                <c:pt idx="351">
                  <c:v>41674</c:v>
                </c:pt>
                <c:pt idx="352">
                  <c:v>41675</c:v>
                </c:pt>
                <c:pt idx="353">
                  <c:v>41676</c:v>
                </c:pt>
                <c:pt idx="354">
                  <c:v>41677</c:v>
                </c:pt>
                <c:pt idx="355">
                  <c:v>41680</c:v>
                </c:pt>
                <c:pt idx="356">
                  <c:v>41681</c:v>
                </c:pt>
                <c:pt idx="357">
                  <c:v>41682</c:v>
                </c:pt>
                <c:pt idx="358">
                  <c:v>41683</c:v>
                </c:pt>
                <c:pt idx="359">
                  <c:v>41684</c:v>
                </c:pt>
                <c:pt idx="360">
                  <c:v>41688</c:v>
                </c:pt>
                <c:pt idx="361">
                  <c:v>41689</c:v>
                </c:pt>
                <c:pt idx="362">
                  <c:v>41690</c:v>
                </c:pt>
                <c:pt idx="363">
                  <c:v>41691</c:v>
                </c:pt>
                <c:pt idx="364">
                  <c:v>41694</c:v>
                </c:pt>
                <c:pt idx="365">
                  <c:v>41695</c:v>
                </c:pt>
                <c:pt idx="366">
                  <c:v>41696</c:v>
                </c:pt>
                <c:pt idx="367">
                  <c:v>41697</c:v>
                </c:pt>
                <c:pt idx="368">
                  <c:v>41698</c:v>
                </c:pt>
                <c:pt idx="369">
                  <c:v>41701</c:v>
                </c:pt>
                <c:pt idx="370">
                  <c:v>41702</c:v>
                </c:pt>
                <c:pt idx="371">
                  <c:v>41703</c:v>
                </c:pt>
                <c:pt idx="372">
                  <c:v>41704</c:v>
                </c:pt>
                <c:pt idx="373">
                  <c:v>41705</c:v>
                </c:pt>
                <c:pt idx="374">
                  <c:v>41708</c:v>
                </c:pt>
                <c:pt idx="375">
                  <c:v>41709</c:v>
                </c:pt>
                <c:pt idx="376">
                  <c:v>41710</c:v>
                </c:pt>
                <c:pt idx="377">
                  <c:v>41711</c:v>
                </c:pt>
                <c:pt idx="378">
                  <c:v>41712</c:v>
                </c:pt>
                <c:pt idx="379">
                  <c:v>41715</c:v>
                </c:pt>
                <c:pt idx="380">
                  <c:v>41716</c:v>
                </c:pt>
                <c:pt idx="381">
                  <c:v>41717</c:v>
                </c:pt>
                <c:pt idx="382">
                  <c:v>41718</c:v>
                </c:pt>
                <c:pt idx="383">
                  <c:v>41719</c:v>
                </c:pt>
                <c:pt idx="384">
                  <c:v>41722</c:v>
                </c:pt>
                <c:pt idx="385">
                  <c:v>41723</c:v>
                </c:pt>
                <c:pt idx="386">
                  <c:v>41724</c:v>
                </c:pt>
                <c:pt idx="387">
                  <c:v>41725</c:v>
                </c:pt>
                <c:pt idx="388">
                  <c:v>41726</c:v>
                </c:pt>
                <c:pt idx="389">
                  <c:v>41729</c:v>
                </c:pt>
                <c:pt idx="390">
                  <c:v>41730</c:v>
                </c:pt>
                <c:pt idx="391">
                  <c:v>41731</c:v>
                </c:pt>
                <c:pt idx="392">
                  <c:v>41732</c:v>
                </c:pt>
                <c:pt idx="393">
                  <c:v>41733</c:v>
                </c:pt>
                <c:pt idx="394">
                  <c:v>41736</c:v>
                </c:pt>
                <c:pt idx="395">
                  <c:v>41737</c:v>
                </c:pt>
                <c:pt idx="396">
                  <c:v>41738</c:v>
                </c:pt>
                <c:pt idx="397">
                  <c:v>41739</c:v>
                </c:pt>
                <c:pt idx="398">
                  <c:v>41740</c:v>
                </c:pt>
                <c:pt idx="399">
                  <c:v>41743</c:v>
                </c:pt>
                <c:pt idx="400">
                  <c:v>41744</c:v>
                </c:pt>
                <c:pt idx="401">
                  <c:v>41745</c:v>
                </c:pt>
                <c:pt idx="402">
                  <c:v>41746</c:v>
                </c:pt>
                <c:pt idx="403">
                  <c:v>41750</c:v>
                </c:pt>
                <c:pt idx="404">
                  <c:v>41751</c:v>
                </c:pt>
                <c:pt idx="405">
                  <c:v>41752</c:v>
                </c:pt>
                <c:pt idx="406">
                  <c:v>41753</c:v>
                </c:pt>
                <c:pt idx="407">
                  <c:v>41754</c:v>
                </c:pt>
                <c:pt idx="408">
                  <c:v>41757</c:v>
                </c:pt>
                <c:pt idx="409">
                  <c:v>41758</c:v>
                </c:pt>
                <c:pt idx="410">
                  <c:v>41759</c:v>
                </c:pt>
                <c:pt idx="411">
                  <c:v>41760</c:v>
                </c:pt>
                <c:pt idx="412">
                  <c:v>41761</c:v>
                </c:pt>
                <c:pt idx="413">
                  <c:v>41764</c:v>
                </c:pt>
                <c:pt idx="414">
                  <c:v>41765</c:v>
                </c:pt>
                <c:pt idx="415">
                  <c:v>41766</c:v>
                </c:pt>
                <c:pt idx="416">
                  <c:v>41767</c:v>
                </c:pt>
                <c:pt idx="417">
                  <c:v>41768</c:v>
                </c:pt>
                <c:pt idx="418">
                  <c:v>41771</c:v>
                </c:pt>
                <c:pt idx="419">
                  <c:v>41772</c:v>
                </c:pt>
                <c:pt idx="420">
                  <c:v>41773</c:v>
                </c:pt>
                <c:pt idx="421">
                  <c:v>41774</c:v>
                </c:pt>
                <c:pt idx="422">
                  <c:v>41775</c:v>
                </c:pt>
                <c:pt idx="423">
                  <c:v>41778</c:v>
                </c:pt>
                <c:pt idx="424">
                  <c:v>41779</c:v>
                </c:pt>
                <c:pt idx="425">
                  <c:v>41780</c:v>
                </c:pt>
                <c:pt idx="426">
                  <c:v>41781</c:v>
                </c:pt>
                <c:pt idx="427">
                  <c:v>41782</c:v>
                </c:pt>
                <c:pt idx="428">
                  <c:v>41786</c:v>
                </c:pt>
                <c:pt idx="429">
                  <c:v>41787</c:v>
                </c:pt>
                <c:pt idx="430">
                  <c:v>41788</c:v>
                </c:pt>
                <c:pt idx="431">
                  <c:v>41789</c:v>
                </c:pt>
                <c:pt idx="432">
                  <c:v>41792</c:v>
                </c:pt>
                <c:pt idx="433">
                  <c:v>41793</c:v>
                </c:pt>
                <c:pt idx="434">
                  <c:v>41794</c:v>
                </c:pt>
                <c:pt idx="435">
                  <c:v>41795</c:v>
                </c:pt>
                <c:pt idx="436">
                  <c:v>41796</c:v>
                </c:pt>
                <c:pt idx="437">
                  <c:v>41799</c:v>
                </c:pt>
                <c:pt idx="438">
                  <c:v>41800</c:v>
                </c:pt>
                <c:pt idx="439">
                  <c:v>41801</c:v>
                </c:pt>
                <c:pt idx="440">
                  <c:v>41802</c:v>
                </c:pt>
                <c:pt idx="441">
                  <c:v>41803</c:v>
                </c:pt>
                <c:pt idx="442">
                  <c:v>41806</c:v>
                </c:pt>
                <c:pt idx="443">
                  <c:v>41807</c:v>
                </c:pt>
                <c:pt idx="444">
                  <c:v>41808</c:v>
                </c:pt>
                <c:pt idx="445">
                  <c:v>41809</c:v>
                </c:pt>
                <c:pt idx="446">
                  <c:v>41810</c:v>
                </c:pt>
                <c:pt idx="447">
                  <c:v>41813</c:v>
                </c:pt>
                <c:pt idx="448">
                  <c:v>41814</c:v>
                </c:pt>
                <c:pt idx="449">
                  <c:v>41815</c:v>
                </c:pt>
                <c:pt idx="450">
                  <c:v>41816</c:v>
                </c:pt>
                <c:pt idx="451">
                  <c:v>41817</c:v>
                </c:pt>
                <c:pt idx="452">
                  <c:v>41820</c:v>
                </c:pt>
                <c:pt idx="453">
                  <c:v>41821</c:v>
                </c:pt>
                <c:pt idx="454">
                  <c:v>41822</c:v>
                </c:pt>
                <c:pt idx="455">
                  <c:v>41823</c:v>
                </c:pt>
                <c:pt idx="456">
                  <c:v>41827</c:v>
                </c:pt>
                <c:pt idx="457">
                  <c:v>41828</c:v>
                </c:pt>
                <c:pt idx="458">
                  <c:v>41829</c:v>
                </c:pt>
                <c:pt idx="459">
                  <c:v>41830</c:v>
                </c:pt>
                <c:pt idx="460">
                  <c:v>41831</c:v>
                </c:pt>
                <c:pt idx="461">
                  <c:v>41834</c:v>
                </c:pt>
                <c:pt idx="462">
                  <c:v>41835</c:v>
                </c:pt>
                <c:pt idx="463">
                  <c:v>41836</c:v>
                </c:pt>
                <c:pt idx="464">
                  <c:v>41837</c:v>
                </c:pt>
                <c:pt idx="465">
                  <c:v>41838</c:v>
                </c:pt>
                <c:pt idx="466">
                  <c:v>41841</c:v>
                </c:pt>
                <c:pt idx="467">
                  <c:v>41842</c:v>
                </c:pt>
                <c:pt idx="468">
                  <c:v>41843</c:v>
                </c:pt>
                <c:pt idx="469">
                  <c:v>41844</c:v>
                </c:pt>
                <c:pt idx="470">
                  <c:v>41845</c:v>
                </c:pt>
                <c:pt idx="471">
                  <c:v>41848</c:v>
                </c:pt>
                <c:pt idx="472">
                  <c:v>41849</c:v>
                </c:pt>
                <c:pt idx="473">
                  <c:v>41850</c:v>
                </c:pt>
                <c:pt idx="474">
                  <c:v>41851</c:v>
                </c:pt>
                <c:pt idx="475">
                  <c:v>41852</c:v>
                </c:pt>
                <c:pt idx="476">
                  <c:v>41855</c:v>
                </c:pt>
                <c:pt idx="477">
                  <c:v>41856</c:v>
                </c:pt>
                <c:pt idx="478">
                  <c:v>41857</c:v>
                </c:pt>
                <c:pt idx="479">
                  <c:v>41858</c:v>
                </c:pt>
                <c:pt idx="480">
                  <c:v>41859</c:v>
                </c:pt>
                <c:pt idx="481">
                  <c:v>41862</c:v>
                </c:pt>
                <c:pt idx="482">
                  <c:v>41863</c:v>
                </c:pt>
                <c:pt idx="483">
                  <c:v>41864</c:v>
                </c:pt>
                <c:pt idx="484">
                  <c:v>41865</c:v>
                </c:pt>
                <c:pt idx="485">
                  <c:v>41866</c:v>
                </c:pt>
                <c:pt idx="486">
                  <c:v>41869</c:v>
                </c:pt>
                <c:pt idx="487">
                  <c:v>41870</c:v>
                </c:pt>
                <c:pt idx="488">
                  <c:v>41871</c:v>
                </c:pt>
                <c:pt idx="489">
                  <c:v>41872</c:v>
                </c:pt>
                <c:pt idx="490">
                  <c:v>41873</c:v>
                </c:pt>
                <c:pt idx="491">
                  <c:v>41876</c:v>
                </c:pt>
                <c:pt idx="492">
                  <c:v>41877</c:v>
                </c:pt>
                <c:pt idx="493">
                  <c:v>41878</c:v>
                </c:pt>
                <c:pt idx="494">
                  <c:v>41879</c:v>
                </c:pt>
                <c:pt idx="495">
                  <c:v>41880</c:v>
                </c:pt>
                <c:pt idx="496">
                  <c:v>41884</c:v>
                </c:pt>
                <c:pt idx="497">
                  <c:v>41885</c:v>
                </c:pt>
                <c:pt idx="498">
                  <c:v>41886</c:v>
                </c:pt>
                <c:pt idx="499">
                  <c:v>41887</c:v>
                </c:pt>
                <c:pt idx="500">
                  <c:v>41890</c:v>
                </c:pt>
                <c:pt idx="501">
                  <c:v>41891</c:v>
                </c:pt>
                <c:pt idx="502">
                  <c:v>41892</c:v>
                </c:pt>
                <c:pt idx="503">
                  <c:v>41893</c:v>
                </c:pt>
                <c:pt idx="504">
                  <c:v>41894</c:v>
                </c:pt>
                <c:pt idx="505">
                  <c:v>41897</c:v>
                </c:pt>
                <c:pt idx="506">
                  <c:v>41898</c:v>
                </c:pt>
                <c:pt idx="507">
                  <c:v>41899</c:v>
                </c:pt>
                <c:pt idx="508">
                  <c:v>41900</c:v>
                </c:pt>
                <c:pt idx="509">
                  <c:v>41901</c:v>
                </c:pt>
                <c:pt idx="510">
                  <c:v>41904</c:v>
                </c:pt>
                <c:pt idx="511">
                  <c:v>41905</c:v>
                </c:pt>
                <c:pt idx="512">
                  <c:v>41906</c:v>
                </c:pt>
                <c:pt idx="513">
                  <c:v>41907</c:v>
                </c:pt>
                <c:pt idx="514">
                  <c:v>41908</c:v>
                </c:pt>
                <c:pt idx="515">
                  <c:v>41911</c:v>
                </c:pt>
                <c:pt idx="516">
                  <c:v>41912</c:v>
                </c:pt>
                <c:pt idx="517">
                  <c:v>41913</c:v>
                </c:pt>
                <c:pt idx="518">
                  <c:v>41914</c:v>
                </c:pt>
                <c:pt idx="519">
                  <c:v>41915</c:v>
                </c:pt>
                <c:pt idx="520">
                  <c:v>41918</c:v>
                </c:pt>
                <c:pt idx="521">
                  <c:v>41919</c:v>
                </c:pt>
                <c:pt idx="522">
                  <c:v>41920</c:v>
                </c:pt>
                <c:pt idx="523">
                  <c:v>41921</c:v>
                </c:pt>
                <c:pt idx="524">
                  <c:v>41922</c:v>
                </c:pt>
                <c:pt idx="525">
                  <c:v>41926</c:v>
                </c:pt>
                <c:pt idx="526">
                  <c:v>41927</c:v>
                </c:pt>
                <c:pt idx="527">
                  <c:v>41928</c:v>
                </c:pt>
                <c:pt idx="528">
                  <c:v>41929</c:v>
                </c:pt>
                <c:pt idx="529">
                  <c:v>41932</c:v>
                </c:pt>
                <c:pt idx="530">
                  <c:v>41933</c:v>
                </c:pt>
                <c:pt idx="531">
                  <c:v>41934</c:v>
                </c:pt>
                <c:pt idx="532">
                  <c:v>41935</c:v>
                </c:pt>
                <c:pt idx="533">
                  <c:v>41936</c:v>
                </c:pt>
                <c:pt idx="534">
                  <c:v>41939</c:v>
                </c:pt>
                <c:pt idx="535">
                  <c:v>41940</c:v>
                </c:pt>
                <c:pt idx="536">
                  <c:v>41941</c:v>
                </c:pt>
                <c:pt idx="537">
                  <c:v>41942</c:v>
                </c:pt>
                <c:pt idx="538">
                  <c:v>41943</c:v>
                </c:pt>
                <c:pt idx="539">
                  <c:v>41946</c:v>
                </c:pt>
                <c:pt idx="540">
                  <c:v>41947</c:v>
                </c:pt>
                <c:pt idx="541">
                  <c:v>41948</c:v>
                </c:pt>
                <c:pt idx="542">
                  <c:v>41949</c:v>
                </c:pt>
                <c:pt idx="543">
                  <c:v>41950</c:v>
                </c:pt>
                <c:pt idx="544">
                  <c:v>41953</c:v>
                </c:pt>
                <c:pt idx="545">
                  <c:v>41955</c:v>
                </c:pt>
                <c:pt idx="546">
                  <c:v>41956</c:v>
                </c:pt>
                <c:pt idx="547">
                  <c:v>41957</c:v>
                </c:pt>
                <c:pt idx="548">
                  <c:v>41960</c:v>
                </c:pt>
                <c:pt idx="549">
                  <c:v>41961</c:v>
                </c:pt>
                <c:pt idx="550">
                  <c:v>41962</c:v>
                </c:pt>
                <c:pt idx="551">
                  <c:v>41963</c:v>
                </c:pt>
                <c:pt idx="552">
                  <c:v>41964</c:v>
                </c:pt>
                <c:pt idx="553">
                  <c:v>41967</c:v>
                </c:pt>
                <c:pt idx="554">
                  <c:v>41968</c:v>
                </c:pt>
                <c:pt idx="555">
                  <c:v>41969</c:v>
                </c:pt>
                <c:pt idx="556">
                  <c:v>41971</c:v>
                </c:pt>
                <c:pt idx="557">
                  <c:v>41974</c:v>
                </c:pt>
                <c:pt idx="558">
                  <c:v>41975</c:v>
                </c:pt>
                <c:pt idx="559">
                  <c:v>41976</c:v>
                </c:pt>
                <c:pt idx="560">
                  <c:v>41977</c:v>
                </c:pt>
                <c:pt idx="561">
                  <c:v>41978</c:v>
                </c:pt>
                <c:pt idx="562">
                  <c:v>41981</c:v>
                </c:pt>
                <c:pt idx="563">
                  <c:v>41982</c:v>
                </c:pt>
                <c:pt idx="564">
                  <c:v>41983</c:v>
                </c:pt>
                <c:pt idx="565">
                  <c:v>41984</c:v>
                </c:pt>
                <c:pt idx="566">
                  <c:v>41985</c:v>
                </c:pt>
                <c:pt idx="567">
                  <c:v>41988</c:v>
                </c:pt>
                <c:pt idx="568">
                  <c:v>41989</c:v>
                </c:pt>
                <c:pt idx="569">
                  <c:v>41990</c:v>
                </c:pt>
                <c:pt idx="570">
                  <c:v>41991</c:v>
                </c:pt>
                <c:pt idx="571">
                  <c:v>41992</c:v>
                </c:pt>
                <c:pt idx="572">
                  <c:v>41995</c:v>
                </c:pt>
                <c:pt idx="573">
                  <c:v>41996</c:v>
                </c:pt>
                <c:pt idx="574">
                  <c:v>41997</c:v>
                </c:pt>
                <c:pt idx="575">
                  <c:v>41999</c:v>
                </c:pt>
                <c:pt idx="576">
                  <c:v>42002</c:v>
                </c:pt>
                <c:pt idx="577">
                  <c:v>42003</c:v>
                </c:pt>
                <c:pt idx="578">
                  <c:v>42004</c:v>
                </c:pt>
                <c:pt idx="579">
                  <c:v>42006</c:v>
                </c:pt>
                <c:pt idx="580">
                  <c:v>42009</c:v>
                </c:pt>
                <c:pt idx="581">
                  <c:v>42010</c:v>
                </c:pt>
                <c:pt idx="582">
                  <c:v>42011</c:v>
                </c:pt>
                <c:pt idx="583">
                  <c:v>42012</c:v>
                </c:pt>
                <c:pt idx="584">
                  <c:v>42013</c:v>
                </c:pt>
                <c:pt idx="585">
                  <c:v>42016</c:v>
                </c:pt>
                <c:pt idx="586">
                  <c:v>42017</c:v>
                </c:pt>
                <c:pt idx="587">
                  <c:v>42018</c:v>
                </c:pt>
                <c:pt idx="588">
                  <c:v>42019</c:v>
                </c:pt>
                <c:pt idx="589">
                  <c:v>42020</c:v>
                </c:pt>
                <c:pt idx="590">
                  <c:v>42024</c:v>
                </c:pt>
                <c:pt idx="591">
                  <c:v>42025</c:v>
                </c:pt>
                <c:pt idx="592">
                  <c:v>42026</c:v>
                </c:pt>
                <c:pt idx="593">
                  <c:v>42027</c:v>
                </c:pt>
                <c:pt idx="594">
                  <c:v>42030</c:v>
                </c:pt>
                <c:pt idx="595">
                  <c:v>42031</c:v>
                </c:pt>
                <c:pt idx="596">
                  <c:v>42032</c:v>
                </c:pt>
                <c:pt idx="597">
                  <c:v>42033</c:v>
                </c:pt>
                <c:pt idx="598">
                  <c:v>42034</c:v>
                </c:pt>
                <c:pt idx="599">
                  <c:v>42037</c:v>
                </c:pt>
                <c:pt idx="600">
                  <c:v>42038</c:v>
                </c:pt>
                <c:pt idx="601">
                  <c:v>42039</c:v>
                </c:pt>
                <c:pt idx="602">
                  <c:v>42040</c:v>
                </c:pt>
                <c:pt idx="603">
                  <c:v>42041</c:v>
                </c:pt>
                <c:pt idx="604">
                  <c:v>42044</c:v>
                </c:pt>
                <c:pt idx="605">
                  <c:v>42045</c:v>
                </c:pt>
                <c:pt idx="606">
                  <c:v>42046</c:v>
                </c:pt>
                <c:pt idx="607">
                  <c:v>42047</c:v>
                </c:pt>
                <c:pt idx="608">
                  <c:v>42048</c:v>
                </c:pt>
                <c:pt idx="609">
                  <c:v>42052</c:v>
                </c:pt>
                <c:pt idx="610">
                  <c:v>42053</c:v>
                </c:pt>
                <c:pt idx="611">
                  <c:v>42054</c:v>
                </c:pt>
                <c:pt idx="612">
                  <c:v>42055</c:v>
                </c:pt>
                <c:pt idx="613">
                  <c:v>42058</c:v>
                </c:pt>
                <c:pt idx="614">
                  <c:v>42059</c:v>
                </c:pt>
                <c:pt idx="615">
                  <c:v>42060</c:v>
                </c:pt>
                <c:pt idx="616">
                  <c:v>42061</c:v>
                </c:pt>
                <c:pt idx="617">
                  <c:v>42062</c:v>
                </c:pt>
                <c:pt idx="618">
                  <c:v>42065</c:v>
                </c:pt>
                <c:pt idx="619">
                  <c:v>42066</c:v>
                </c:pt>
                <c:pt idx="620">
                  <c:v>42067</c:v>
                </c:pt>
                <c:pt idx="621">
                  <c:v>42068</c:v>
                </c:pt>
                <c:pt idx="622">
                  <c:v>42069</c:v>
                </c:pt>
                <c:pt idx="623">
                  <c:v>42072</c:v>
                </c:pt>
                <c:pt idx="624">
                  <c:v>42073</c:v>
                </c:pt>
                <c:pt idx="625">
                  <c:v>42074</c:v>
                </c:pt>
                <c:pt idx="626">
                  <c:v>42075</c:v>
                </c:pt>
                <c:pt idx="627">
                  <c:v>42076</c:v>
                </c:pt>
                <c:pt idx="628">
                  <c:v>42079</c:v>
                </c:pt>
                <c:pt idx="629">
                  <c:v>42080</c:v>
                </c:pt>
                <c:pt idx="630">
                  <c:v>42081</c:v>
                </c:pt>
                <c:pt idx="631">
                  <c:v>42082</c:v>
                </c:pt>
                <c:pt idx="632">
                  <c:v>42083</c:v>
                </c:pt>
                <c:pt idx="633">
                  <c:v>42086</c:v>
                </c:pt>
                <c:pt idx="634">
                  <c:v>42087</c:v>
                </c:pt>
                <c:pt idx="635">
                  <c:v>42088</c:v>
                </c:pt>
                <c:pt idx="636">
                  <c:v>42089</c:v>
                </c:pt>
                <c:pt idx="637">
                  <c:v>42090</c:v>
                </c:pt>
                <c:pt idx="638">
                  <c:v>42093</c:v>
                </c:pt>
                <c:pt idx="639">
                  <c:v>42094</c:v>
                </c:pt>
                <c:pt idx="640">
                  <c:v>42095</c:v>
                </c:pt>
                <c:pt idx="641">
                  <c:v>42096</c:v>
                </c:pt>
                <c:pt idx="642">
                  <c:v>42100</c:v>
                </c:pt>
                <c:pt idx="643">
                  <c:v>42101</c:v>
                </c:pt>
                <c:pt idx="644">
                  <c:v>42102</c:v>
                </c:pt>
                <c:pt idx="645">
                  <c:v>42103</c:v>
                </c:pt>
                <c:pt idx="646">
                  <c:v>42104</c:v>
                </c:pt>
                <c:pt idx="647">
                  <c:v>42107</c:v>
                </c:pt>
                <c:pt idx="648">
                  <c:v>42108</c:v>
                </c:pt>
                <c:pt idx="649">
                  <c:v>42109</c:v>
                </c:pt>
                <c:pt idx="650">
                  <c:v>42110</c:v>
                </c:pt>
                <c:pt idx="651">
                  <c:v>42111</c:v>
                </c:pt>
                <c:pt idx="652">
                  <c:v>42114</c:v>
                </c:pt>
                <c:pt idx="653">
                  <c:v>42115</c:v>
                </c:pt>
                <c:pt idx="654">
                  <c:v>42116</c:v>
                </c:pt>
                <c:pt idx="655">
                  <c:v>42117</c:v>
                </c:pt>
                <c:pt idx="656">
                  <c:v>42118</c:v>
                </c:pt>
                <c:pt idx="657">
                  <c:v>42121</c:v>
                </c:pt>
                <c:pt idx="658">
                  <c:v>42122</c:v>
                </c:pt>
                <c:pt idx="659">
                  <c:v>42123</c:v>
                </c:pt>
                <c:pt idx="660">
                  <c:v>42124</c:v>
                </c:pt>
                <c:pt idx="661">
                  <c:v>42125</c:v>
                </c:pt>
                <c:pt idx="662">
                  <c:v>42128</c:v>
                </c:pt>
                <c:pt idx="663">
                  <c:v>42129</c:v>
                </c:pt>
                <c:pt idx="664">
                  <c:v>42130</c:v>
                </c:pt>
                <c:pt idx="665">
                  <c:v>42131</c:v>
                </c:pt>
                <c:pt idx="666">
                  <c:v>42132</c:v>
                </c:pt>
                <c:pt idx="667">
                  <c:v>42135</c:v>
                </c:pt>
                <c:pt idx="668">
                  <c:v>42136</c:v>
                </c:pt>
                <c:pt idx="669">
                  <c:v>42137</c:v>
                </c:pt>
                <c:pt idx="670">
                  <c:v>42138</c:v>
                </c:pt>
                <c:pt idx="671">
                  <c:v>42139</c:v>
                </c:pt>
                <c:pt idx="672">
                  <c:v>42142</c:v>
                </c:pt>
                <c:pt idx="673">
                  <c:v>42143</c:v>
                </c:pt>
                <c:pt idx="674">
                  <c:v>42144</c:v>
                </c:pt>
                <c:pt idx="675">
                  <c:v>42145</c:v>
                </c:pt>
                <c:pt idx="676">
                  <c:v>42146</c:v>
                </c:pt>
                <c:pt idx="677">
                  <c:v>42150</c:v>
                </c:pt>
                <c:pt idx="678">
                  <c:v>42151</c:v>
                </c:pt>
                <c:pt idx="679">
                  <c:v>42152</c:v>
                </c:pt>
                <c:pt idx="680">
                  <c:v>42153</c:v>
                </c:pt>
                <c:pt idx="681">
                  <c:v>42156</c:v>
                </c:pt>
                <c:pt idx="682">
                  <c:v>42157</c:v>
                </c:pt>
                <c:pt idx="683">
                  <c:v>42158</c:v>
                </c:pt>
                <c:pt idx="684">
                  <c:v>42159</c:v>
                </c:pt>
                <c:pt idx="685">
                  <c:v>42160</c:v>
                </c:pt>
                <c:pt idx="686">
                  <c:v>42163</c:v>
                </c:pt>
                <c:pt idx="687">
                  <c:v>42164</c:v>
                </c:pt>
                <c:pt idx="688">
                  <c:v>42165</c:v>
                </c:pt>
                <c:pt idx="689">
                  <c:v>42166</c:v>
                </c:pt>
                <c:pt idx="690">
                  <c:v>42167</c:v>
                </c:pt>
                <c:pt idx="691">
                  <c:v>42170</c:v>
                </c:pt>
                <c:pt idx="692">
                  <c:v>42171</c:v>
                </c:pt>
                <c:pt idx="693">
                  <c:v>42172</c:v>
                </c:pt>
                <c:pt idx="694">
                  <c:v>42173</c:v>
                </c:pt>
                <c:pt idx="695">
                  <c:v>42174</c:v>
                </c:pt>
                <c:pt idx="696">
                  <c:v>42177</c:v>
                </c:pt>
                <c:pt idx="697">
                  <c:v>42178</c:v>
                </c:pt>
                <c:pt idx="698">
                  <c:v>42179</c:v>
                </c:pt>
                <c:pt idx="699">
                  <c:v>42180</c:v>
                </c:pt>
                <c:pt idx="700">
                  <c:v>42181</c:v>
                </c:pt>
                <c:pt idx="701">
                  <c:v>42184</c:v>
                </c:pt>
                <c:pt idx="702">
                  <c:v>42185</c:v>
                </c:pt>
                <c:pt idx="703">
                  <c:v>42186</c:v>
                </c:pt>
                <c:pt idx="704">
                  <c:v>42187</c:v>
                </c:pt>
                <c:pt idx="705">
                  <c:v>42191</c:v>
                </c:pt>
                <c:pt idx="706">
                  <c:v>42192</c:v>
                </c:pt>
                <c:pt idx="707">
                  <c:v>42193</c:v>
                </c:pt>
                <c:pt idx="708">
                  <c:v>42194</c:v>
                </c:pt>
                <c:pt idx="709">
                  <c:v>42195</c:v>
                </c:pt>
                <c:pt idx="710">
                  <c:v>42198</c:v>
                </c:pt>
                <c:pt idx="711">
                  <c:v>42199</c:v>
                </c:pt>
                <c:pt idx="712">
                  <c:v>42200</c:v>
                </c:pt>
                <c:pt idx="713">
                  <c:v>42201</c:v>
                </c:pt>
                <c:pt idx="714">
                  <c:v>42202</c:v>
                </c:pt>
                <c:pt idx="715">
                  <c:v>42205</c:v>
                </c:pt>
                <c:pt idx="716">
                  <c:v>42206</c:v>
                </c:pt>
                <c:pt idx="717">
                  <c:v>42207</c:v>
                </c:pt>
                <c:pt idx="718">
                  <c:v>42208</c:v>
                </c:pt>
                <c:pt idx="719">
                  <c:v>42209</c:v>
                </c:pt>
                <c:pt idx="720">
                  <c:v>42212</c:v>
                </c:pt>
                <c:pt idx="721">
                  <c:v>42213</c:v>
                </c:pt>
                <c:pt idx="722">
                  <c:v>42214</c:v>
                </c:pt>
                <c:pt idx="723">
                  <c:v>42215</c:v>
                </c:pt>
                <c:pt idx="724">
                  <c:v>42216</c:v>
                </c:pt>
                <c:pt idx="725">
                  <c:v>42219</c:v>
                </c:pt>
                <c:pt idx="726">
                  <c:v>42220</c:v>
                </c:pt>
                <c:pt idx="727">
                  <c:v>42221</c:v>
                </c:pt>
                <c:pt idx="728">
                  <c:v>42222</c:v>
                </c:pt>
                <c:pt idx="729">
                  <c:v>42223</c:v>
                </c:pt>
                <c:pt idx="730">
                  <c:v>42226</c:v>
                </c:pt>
                <c:pt idx="731">
                  <c:v>42227</c:v>
                </c:pt>
                <c:pt idx="732">
                  <c:v>42228</c:v>
                </c:pt>
                <c:pt idx="733">
                  <c:v>42229</c:v>
                </c:pt>
                <c:pt idx="734">
                  <c:v>42230</c:v>
                </c:pt>
                <c:pt idx="735">
                  <c:v>42233</c:v>
                </c:pt>
                <c:pt idx="736">
                  <c:v>42234</c:v>
                </c:pt>
                <c:pt idx="737">
                  <c:v>42235</c:v>
                </c:pt>
                <c:pt idx="738">
                  <c:v>42236</c:v>
                </c:pt>
                <c:pt idx="739">
                  <c:v>42237</c:v>
                </c:pt>
                <c:pt idx="740">
                  <c:v>42240</c:v>
                </c:pt>
                <c:pt idx="741">
                  <c:v>42241</c:v>
                </c:pt>
                <c:pt idx="742">
                  <c:v>42242</c:v>
                </c:pt>
                <c:pt idx="743">
                  <c:v>42243</c:v>
                </c:pt>
                <c:pt idx="744">
                  <c:v>42244</c:v>
                </c:pt>
                <c:pt idx="745">
                  <c:v>42247</c:v>
                </c:pt>
                <c:pt idx="746">
                  <c:v>42248</c:v>
                </c:pt>
                <c:pt idx="747">
                  <c:v>42249</c:v>
                </c:pt>
                <c:pt idx="748">
                  <c:v>42250</c:v>
                </c:pt>
                <c:pt idx="749">
                  <c:v>42251</c:v>
                </c:pt>
                <c:pt idx="750">
                  <c:v>42255</c:v>
                </c:pt>
                <c:pt idx="751">
                  <c:v>42256</c:v>
                </c:pt>
                <c:pt idx="752">
                  <c:v>42257</c:v>
                </c:pt>
                <c:pt idx="753">
                  <c:v>42258</c:v>
                </c:pt>
                <c:pt idx="754">
                  <c:v>42261</c:v>
                </c:pt>
                <c:pt idx="755">
                  <c:v>42262</c:v>
                </c:pt>
                <c:pt idx="756">
                  <c:v>42263</c:v>
                </c:pt>
                <c:pt idx="757">
                  <c:v>42264</c:v>
                </c:pt>
                <c:pt idx="758">
                  <c:v>42265</c:v>
                </c:pt>
                <c:pt idx="759">
                  <c:v>42268</c:v>
                </c:pt>
                <c:pt idx="760">
                  <c:v>42269</c:v>
                </c:pt>
                <c:pt idx="761">
                  <c:v>42270</c:v>
                </c:pt>
                <c:pt idx="762">
                  <c:v>42271</c:v>
                </c:pt>
                <c:pt idx="763">
                  <c:v>42272</c:v>
                </c:pt>
                <c:pt idx="764">
                  <c:v>42275</c:v>
                </c:pt>
                <c:pt idx="765">
                  <c:v>42276</c:v>
                </c:pt>
                <c:pt idx="766">
                  <c:v>42277</c:v>
                </c:pt>
                <c:pt idx="767">
                  <c:v>42278</c:v>
                </c:pt>
                <c:pt idx="768">
                  <c:v>42279</c:v>
                </c:pt>
                <c:pt idx="769">
                  <c:v>42282</c:v>
                </c:pt>
                <c:pt idx="770">
                  <c:v>42283</c:v>
                </c:pt>
                <c:pt idx="771">
                  <c:v>42284</c:v>
                </c:pt>
                <c:pt idx="772">
                  <c:v>42285</c:v>
                </c:pt>
                <c:pt idx="773">
                  <c:v>42286</c:v>
                </c:pt>
                <c:pt idx="774">
                  <c:v>42290</c:v>
                </c:pt>
                <c:pt idx="775">
                  <c:v>42291</c:v>
                </c:pt>
                <c:pt idx="776">
                  <c:v>42292</c:v>
                </c:pt>
                <c:pt idx="777">
                  <c:v>42293</c:v>
                </c:pt>
                <c:pt idx="778">
                  <c:v>42296</c:v>
                </c:pt>
                <c:pt idx="779">
                  <c:v>42297</c:v>
                </c:pt>
                <c:pt idx="780">
                  <c:v>42298</c:v>
                </c:pt>
                <c:pt idx="781">
                  <c:v>42299</c:v>
                </c:pt>
                <c:pt idx="782">
                  <c:v>42300</c:v>
                </c:pt>
                <c:pt idx="783">
                  <c:v>42303</c:v>
                </c:pt>
                <c:pt idx="784">
                  <c:v>42304</c:v>
                </c:pt>
                <c:pt idx="785">
                  <c:v>42305</c:v>
                </c:pt>
                <c:pt idx="786">
                  <c:v>42306</c:v>
                </c:pt>
                <c:pt idx="787">
                  <c:v>42307</c:v>
                </c:pt>
                <c:pt idx="788">
                  <c:v>42310</c:v>
                </c:pt>
                <c:pt idx="789">
                  <c:v>42311</c:v>
                </c:pt>
                <c:pt idx="790">
                  <c:v>42312</c:v>
                </c:pt>
                <c:pt idx="791">
                  <c:v>42313</c:v>
                </c:pt>
                <c:pt idx="792">
                  <c:v>42314</c:v>
                </c:pt>
                <c:pt idx="793">
                  <c:v>42317</c:v>
                </c:pt>
                <c:pt idx="794">
                  <c:v>42318</c:v>
                </c:pt>
                <c:pt idx="795">
                  <c:v>42320</c:v>
                </c:pt>
                <c:pt idx="796">
                  <c:v>42321</c:v>
                </c:pt>
                <c:pt idx="797">
                  <c:v>42324</c:v>
                </c:pt>
                <c:pt idx="798">
                  <c:v>42325</c:v>
                </c:pt>
                <c:pt idx="799">
                  <c:v>42326</c:v>
                </c:pt>
                <c:pt idx="800">
                  <c:v>42327</c:v>
                </c:pt>
                <c:pt idx="801">
                  <c:v>42328</c:v>
                </c:pt>
                <c:pt idx="802">
                  <c:v>42331</c:v>
                </c:pt>
                <c:pt idx="803">
                  <c:v>42332</c:v>
                </c:pt>
                <c:pt idx="804">
                  <c:v>42333</c:v>
                </c:pt>
                <c:pt idx="805">
                  <c:v>42335</c:v>
                </c:pt>
                <c:pt idx="806">
                  <c:v>42338</c:v>
                </c:pt>
                <c:pt idx="807">
                  <c:v>42339</c:v>
                </c:pt>
                <c:pt idx="808">
                  <c:v>42340</c:v>
                </c:pt>
                <c:pt idx="809">
                  <c:v>42341</c:v>
                </c:pt>
                <c:pt idx="810">
                  <c:v>42342</c:v>
                </c:pt>
                <c:pt idx="811">
                  <c:v>42345</c:v>
                </c:pt>
                <c:pt idx="812">
                  <c:v>42346</c:v>
                </c:pt>
                <c:pt idx="813">
                  <c:v>42347</c:v>
                </c:pt>
                <c:pt idx="814">
                  <c:v>42348</c:v>
                </c:pt>
                <c:pt idx="815">
                  <c:v>42349</c:v>
                </c:pt>
                <c:pt idx="816">
                  <c:v>42352</c:v>
                </c:pt>
                <c:pt idx="817">
                  <c:v>42353</c:v>
                </c:pt>
                <c:pt idx="818">
                  <c:v>42354</c:v>
                </c:pt>
                <c:pt idx="819">
                  <c:v>42355</c:v>
                </c:pt>
                <c:pt idx="820">
                  <c:v>42356</c:v>
                </c:pt>
                <c:pt idx="821">
                  <c:v>42359</c:v>
                </c:pt>
                <c:pt idx="822">
                  <c:v>42360</c:v>
                </c:pt>
                <c:pt idx="823">
                  <c:v>42361</c:v>
                </c:pt>
                <c:pt idx="824">
                  <c:v>42362</c:v>
                </c:pt>
                <c:pt idx="825">
                  <c:v>42366</c:v>
                </c:pt>
                <c:pt idx="826">
                  <c:v>42367</c:v>
                </c:pt>
                <c:pt idx="827">
                  <c:v>42368</c:v>
                </c:pt>
                <c:pt idx="828">
                  <c:v>42369</c:v>
                </c:pt>
                <c:pt idx="829">
                  <c:v>42373</c:v>
                </c:pt>
                <c:pt idx="830">
                  <c:v>42374</c:v>
                </c:pt>
                <c:pt idx="831">
                  <c:v>42375</c:v>
                </c:pt>
                <c:pt idx="832">
                  <c:v>42376</c:v>
                </c:pt>
                <c:pt idx="833">
                  <c:v>42377</c:v>
                </c:pt>
                <c:pt idx="834">
                  <c:v>42380</c:v>
                </c:pt>
                <c:pt idx="835">
                  <c:v>42381</c:v>
                </c:pt>
                <c:pt idx="836">
                  <c:v>42382</c:v>
                </c:pt>
                <c:pt idx="837">
                  <c:v>42383</c:v>
                </c:pt>
                <c:pt idx="838">
                  <c:v>42384</c:v>
                </c:pt>
                <c:pt idx="839">
                  <c:v>42388</c:v>
                </c:pt>
                <c:pt idx="840">
                  <c:v>42389</c:v>
                </c:pt>
                <c:pt idx="841">
                  <c:v>42390</c:v>
                </c:pt>
                <c:pt idx="842">
                  <c:v>42391</c:v>
                </c:pt>
                <c:pt idx="843">
                  <c:v>42394</c:v>
                </c:pt>
                <c:pt idx="844">
                  <c:v>42395</c:v>
                </c:pt>
                <c:pt idx="845">
                  <c:v>42396</c:v>
                </c:pt>
                <c:pt idx="846">
                  <c:v>42397</c:v>
                </c:pt>
                <c:pt idx="847">
                  <c:v>42398</c:v>
                </c:pt>
                <c:pt idx="848">
                  <c:v>42401</c:v>
                </c:pt>
                <c:pt idx="849">
                  <c:v>42402</c:v>
                </c:pt>
                <c:pt idx="850">
                  <c:v>42403</c:v>
                </c:pt>
                <c:pt idx="851">
                  <c:v>42404</c:v>
                </c:pt>
                <c:pt idx="852">
                  <c:v>42405</c:v>
                </c:pt>
                <c:pt idx="853">
                  <c:v>42408</c:v>
                </c:pt>
                <c:pt idx="854">
                  <c:v>42409</c:v>
                </c:pt>
                <c:pt idx="855">
                  <c:v>42410</c:v>
                </c:pt>
                <c:pt idx="856">
                  <c:v>42411</c:v>
                </c:pt>
                <c:pt idx="857">
                  <c:v>42412</c:v>
                </c:pt>
                <c:pt idx="858">
                  <c:v>42416</c:v>
                </c:pt>
                <c:pt idx="859">
                  <c:v>42417</c:v>
                </c:pt>
                <c:pt idx="860">
                  <c:v>42418</c:v>
                </c:pt>
                <c:pt idx="861">
                  <c:v>42419</c:v>
                </c:pt>
                <c:pt idx="862">
                  <c:v>42422</c:v>
                </c:pt>
                <c:pt idx="863">
                  <c:v>42423</c:v>
                </c:pt>
                <c:pt idx="864">
                  <c:v>42424</c:v>
                </c:pt>
                <c:pt idx="865">
                  <c:v>42425</c:v>
                </c:pt>
                <c:pt idx="866">
                  <c:v>42426</c:v>
                </c:pt>
                <c:pt idx="867">
                  <c:v>42429</c:v>
                </c:pt>
                <c:pt idx="868">
                  <c:v>42430</c:v>
                </c:pt>
                <c:pt idx="869">
                  <c:v>42431</c:v>
                </c:pt>
                <c:pt idx="870">
                  <c:v>42432</c:v>
                </c:pt>
                <c:pt idx="871">
                  <c:v>42433</c:v>
                </c:pt>
                <c:pt idx="872">
                  <c:v>42436</c:v>
                </c:pt>
                <c:pt idx="873">
                  <c:v>42437</c:v>
                </c:pt>
                <c:pt idx="874">
                  <c:v>42438</c:v>
                </c:pt>
                <c:pt idx="875">
                  <c:v>42439</c:v>
                </c:pt>
                <c:pt idx="876">
                  <c:v>42440</c:v>
                </c:pt>
                <c:pt idx="877">
                  <c:v>42443</c:v>
                </c:pt>
                <c:pt idx="878">
                  <c:v>42444</c:v>
                </c:pt>
                <c:pt idx="879">
                  <c:v>42445</c:v>
                </c:pt>
                <c:pt idx="880">
                  <c:v>42446</c:v>
                </c:pt>
                <c:pt idx="881">
                  <c:v>42447</c:v>
                </c:pt>
                <c:pt idx="882">
                  <c:v>42450</c:v>
                </c:pt>
                <c:pt idx="883">
                  <c:v>42451</c:v>
                </c:pt>
                <c:pt idx="884">
                  <c:v>42452</c:v>
                </c:pt>
                <c:pt idx="885">
                  <c:v>42453</c:v>
                </c:pt>
                <c:pt idx="886">
                  <c:v>42457</c:v>
                </c:pt>
                <c:pt idx="887">
                  <c:v>42458</c:v>
                </c:pt>
                <c:pt idx="888">
                  <c:v>42459</c:v>
                </c:pt>
                <c:pt idx="889">
                  <c:v>42460</c:v>
                </c:pt>
                <c:pt idx="890">
                  <c:v>42461</c:v>
                </c:pt>
                <c:pt idx="891">
                  <c:v>42464</c:v>
                </c:pt>
                <c:pt idx="892">
                  <c:v>42465</c:v>
                </c:pt>
                <c:pt idx="893">
                  <c:v>42466</c:v>
                </c:pt>
                <c:pt idx="894">
                  <c:v>42467</c:v>
                </c:pt>
                <c:pt idx="895">
                  <c:v>42468</c:v>
                </c:pt>
                <c:pt idx="896">
                  <c:v>42471</c:v>
                </c:pt>
                <c:pt idx="897">
                  <c:v>42472</c:v>
                </c:pt>
                <c:pt idx="898">
                  <c:v>42473</c:v>
                </c:pt>
                <c:pt idx="899">
                  <c:v>42474</c:v>
                </c:pt>
                <c:pt idx="900">
                  <c:v>42475</c:v>
                </c:pt>
                <c:pt idx="901">
                  <c:v>42478</c:v>
                </c:pt>
                <c:pt idx="902">
                  <c:v>42479</c:v>
                </c:pt>
                <c:pt idx="903">
                  <c:v>42480</c:v>
                </c:pt>
                <c:pt idx="904">
                  <c:v>42481</c:v>
                </c:pt>
                <c:pt idx="905">
                  <c:v>42482</c:v>
                </c:pt>
                <c:pt idx="906">
                  <c:v>42485</c:v>
                </c:pt>
                <c:pt idx="907">
                  <c:v>42486</c:v>
                </c:pt>
                <c:pt idx="908">
                  <c:v>42487</c:v>
                </c:pt>
                <c:pt idx="909">
                  <c:v>42488</c:v>
                </c:pt>
                <c:pt idx="910">
                  <c:v>42489</c:v>
                </c:pt>
                <c:pt idx="911">
                  <c:v>42492</c:v>
                </c:pt>
                <c:pt idx="912">
                  <c:v>42493</c:v>
                </c:pt>
                <c:pt idx="913">
                  <c:v>42494</c:v>
                </c:pt>
                <c:pt idx="914">
                  <c:v>42495</c:v>
                </c:pt>
                <c:pt idx="915">
                  <c:v>42496</c:v>
                </c:pt>
                <c:pt idx="916">
                  <c:v>42499</c:v>
                </c:pt>
                <c:pt idx="917">
                  <c:v>42500</c:v>
                </c:pt>
                <c:pt idx="918">
                  <c:v>42501</c:v>
                </c:pt>
                <c:pt idx="919">
                  <c:v>42502</c:v>
                </c:pt>
                <c:pt idx="920">
                  <c:v>42503</c:v>
                </c:pt>
                <c:pt idx="921">
                  <c:v>42506</c:v>
                </c:pt>
                <c:pt idx="922">
                  <c:v>42507</c:v>
                </c:pt>
                <c:pt idx="923">
                  <c:v>42508</c:v>
                </c:pt>
                <c:pt idx="924">
                  <c:v>42509</c:v>
                </c:pt>
                <c:pt idx="925">
                  <c:v>42510</c:v>
                </c:pt>
                <c:pt idx="926">
                  <c:v>42513</c:v>
                </c:pt>
                <c:pt idx="927">
                  <c:v>42514</c:v>
                </c:pt>
                <c:pt idx="928">
                  <c:v>42515</c:v>
                </c:pt>
                <c:pt idx="929">
                  <c:v>42516</c:v>
                </c:pt>
                <c:pt idx="930">
                  <c:v>42517</c:v>
                </c:pt>
                <c:pt idx="931">
                  <c:v>42521</c:v>
                </c:pt>
                <c:pt idx="932">
                  <c:v>42522</c:v>
                </c:pt>
                <c:pt idx="933">
                  <c:v>42523</c:v>
                </c:pt>
                <c:pt idx="934">
                  <c:v>42524</c:v>
                </c:pt>
                <c:pt idx="935">
                  <c:v>42527</c:v>
                </c:pt>
                <c:pt idx="936">
                  <c:v>42528</c:v>
                </c:pt>
                <c:pt idx="937">
                  <c:v>42529</c:v>
                </c:pt>
                <c:pt idx="938">
                  <c:v>42530</c:v>
                </c:pt>
                <c:pt idx="939">
                  <c:v>42531</c:v>
                </c:pt>
                <c:pt idx="940">
                  <c:v>42534</c:v>
                </c:pt>
                <c:pt idx="941">
                  <c:v>42535</c:v>
                </c:pt>
                <c:pt idx="942">
                  <c:v>42536</c:v>
                </c:pt>
                <c:pt idx="943">
                  <c:v>42537</c:v>
                </c:pt>
                <c:pt idx="944">
                  <c:v>42538</c:v>
                </c:pt>
                <c:pt idx="945">
                  <c:v>42541</c:v>
                </c:pt>
                <c:pt idx="946">
                  <c:v>42542</c:v>
                </c:pt>
                <c:pt idx="947">
                  <c:v>42543</c:v>
                </c:pt>
                <c:pt idx="948">
                  <c:v>42544</c:v>
                </c:pt>
                <c:pt idx="949">
                  <c:v>42545</c:v>
                </c:pt>
                <c:pt idx="950">
                  <c:v>42548</c:v>
                </c:pt>
                <c:pt idx="951">
                  <c:v>42549</c:v>
                </c:pt>
                <c:pt idx="952">
                  <c:v>42550</c:v>
                </c:pt>
                <c:pt idx="953">
                  <c:v>42551</c:v>
                </c:pt>
                <c:pt idx="954">
                  <c:v>42552</c:v>
                </c:pt>
                <c:pt idx="955">
                  <c:v>42556</c:v>
                </c:pt>
                <c:pt idx="956">
                  <c:v>42557</c:v>
                </c:pt>
                <c:pt idx="957">
                  <c:v>42558</c:v>
                </c:pt>
                <c:pt idx="958">
                  <c:v>42559</c:v>
                </c:pt>
                <c:pt idx="959">
                  <c:v>42562</c:v>
                </c:pt>
                <c:pt idx="960">
                  <c:v>42563</c:v>
                </c:pt>
                <c:pt idx="961">
                  <c:v>42564</c:v>
                </c:pt>
                <c:pt idx="962">
                  <c:v>42565</c:v>
                </c:pt>
                <c:pt idx="963">
                  <c:v>42566</c:v>
                </c:pt>
                <c:pt idx="964">
                  <c:v>42569</c:v>
                </c:pt>
                <c:pt idx="965">
                  <c:v>42570</c:v>
                </c:pt>
                <c:pt idx="966">
                  <c:v>42571</c:v>
                </c:pt>
                <c:pt idx="967">
                  <c:v>42572</c:v>
                </c:pt>
                <c:pt idx="968">
                  <c:v>42573</c:v>
                </c:pt>
                <c:pt idx="969">
                  <c:v>42576</c:v>
                </c:pt>
                <c:pt idx="970">
                  <c:v>42577</c:v>
                </c:pt>
                <c:pt idx="971">
                  <c:v>42578</c:v>
                </c:pt>
                <c:pt idx="972">
                  <c:v>42579</c:v>
                </c:pt>
                <c:pt idx="973">
                  <c:v>42580</c:v>
                </c:pt>
                <c:pt idx="974">
                  <c:v>42583</c:v>
                </c:pt>
                <c:pt idx="975">
                  <c:v>42584</c:v>
                </c:pt>
                <c:pt idx="976">
                  <c:v>42585</c:v>
                </c:pt>
                <c:pt idx="977">
                  <c:v>42586</c:v>
                </c:pt>
                <c:pt idx="978">
                  <c:v>42587</c:v>
                </c:pt>
                <c:pt idx="979">
                  <c:v>42590</c:v>
                </c:pt>
                <c:pt idx="980">
                  <c:v>42591</c:v>
                </c:pt>
                <c:pt idx="981">
                  <c:v>42592</c:v>
                </c:pt>
                <c:pt idx="982">
                  <c:v>42593</c:v>
                </c:pt>
                <c:pt idx="983">
                  <c:v>42594</c:v>
                </c:pt>
                <c:pt idx="984">
                  <c:v>42597</c:v>
                </c:pt>
                <c:pt idx="985">
                  <c:v>42598</c:v>
                </c:pt>
                <c:pt idx="986">
                  <c:v>42599</c:v>
                </c:pt>
                <c:pt idx="987">
                  <c:v>42600</c:v>
                </c:pt>
                <c:pt idx="988">
                  <c:v>42601</c:v>
                </c:pt>
                <c:pt idx="989">
                  <c:v>42604</c:v>
                </c:pt>
                <c:pt idx="990">
                  <c:v>42605</c:v>
                </c:pt>
                <c:pt idx="991">
                  <c:v>42606</c:v>
                </c:pt>
                <c:pt idx="992">
                  <c:v>42607</c:v>
                </c:pt>
                <c:pt idx="993">
                  <c:v>42608</c:v>
                </c:pt>
                <c:pt idx="994">
                  <c:v>42611</c:v>
                </c:pt>
                <c:pt idx="995">
                  <c:v>42612</c:v>
                </c:pt>
                <c:pt idx="996">
                  <c:v>42613</c:v>
                </c:pt>
                <c:pt idx="997">
                  <c:v>42614</c:v>
                </c:pt>
                <c:pt idx="998">
                  <c:v>42615</c:v>
                </c:pt>
                <c:pt idx="999">
                  <c:v>42619</c:v>
                </c:pt>
                <c:pt idx="1000">
                  <c:v>42620</c:v>
                </c:pt>
                <c:pt idx="1001">
                  <c:v>42621</c:v>
                </c:pt>
                <c:pt idx="1002">
                  <c:v>42622</c:v>
                </c:pt>
                <c:pt idx="1003">
                  <c:v>42625</c:v>
                </c:pt>
                <c:pt idx="1004">
                  <c:v>42626</c:v>
                </c:pt>
                <c:pt idx="1005">
                  <c:v>42627</c:v>
                </c:pt>
                <c:pt idx="1006">
                  <c:v>42628</c:v>
                </c:pt>
                <c:pt idx="1007">
                  <c:v>42629</c:v>
                </c:pt>
                <c:pt idx="1008">
                  <c:v>42632</c:v>
                </c:pt>
                <c:pt idx="1009">
                  <c:v>42633</c:v>
                </c:pt>
                <c:pt idx="1010">
                  <c:v>42634</c:v>
                </c:pt>
                <c:pt idx="1011">
                  <c:v>42635</c:v>
                </c:pt>
                <c:pt idx="1012">
                  <c:v>42636</c:v>
                </c:pt>
                <c:pt idx="1013">
                  <c:v>42639</c:v>
                </c:pt>
                <c:pt idx="1014">
                  <c:v>42640</c:v>
                </c:pt>
                <c:pt idx="1015">
                  <c:v>42641</c:v>
                </c:pt>
                <c:pt idx="1016">
                  <c:v>42642</c:v>
                </c:pt>
                <c:pt idx="1017">
                  <c:v>42643</c:v>
                </c:pt>
                <c:pt idx="1018">
                  <c:v>42646</c:v>
                </c:pt>
                <c:pt idx="1019">
                  <c:v>42647</c:v>
                </c:pt>
                <c:pt idx="1020">
                  <c:v>42648</c:v>
                </c:pt>
                <c:pt idx="1021">
                  <c:v>42649</c:v>
                </c:pt>
                <c:pt idx="1022">
                  <c:v>42650</c:v>
                </c:pt>
                <c:pt idx="1023">
                  <c:v>42654</c:v>
                </c:pt>
                <c:pt idx="1024">
                  <c:v>42655</c:v>
                </c:pt>
                <c:pt idx="1025">
                  <c:v>42656</c:v>
                </c:pt>
                <c:pt idx="1026">
                  <c:v>42657</c:v>
                </c:pt>
                <c:pt idx="1027">
                  <c:v>42660</c:v>
                </c:pt>
                <c:pt idx="1028">
                  <c:v>42661</c:v>
                </c:pt>
                <c:pt idx="1029">
                  <c:v>42662</c:v>
                </c:pt>
                <c:pt idx="1030">
                  <c:v>42663</c:v>
                </c:pt>
                <c:pt idx="1031">
                  <c:v>42664</c:v>
                </c:pt>
                <c:pt idx="1032">
                  <c:v>42667</c:v>
                </c:pt>
                <c:pt idx="1033">
                  <c:v>42668</c:v>
                </c:pt>
                <c:pt idx="1034">
                  <c:v>42669</c:v>
                </c:pt>
                <c:pt idx="1035">
                  <c:v>42670</c:v>
                </c:pt>
                <c:pt idx="1036">
                  <c:v>42671</c:v>
                </c:pt>
                <c:pt idx="1037">
                  <c:v>42674</c:v>
                </c:pt>
                <c:pt idx="1038">
                  <c:v>42675</c:v>
                </c:pt>
                <c:pt idx="1039">
                  <c:v>42676</c:v>
                </c:pt>
                <c:pt idx="1040">
                  <c:v>42677</c:v>
                </c:pt>
                <c:pt idx="1041">
                  <c:v>42678</c:v>
                </c:pt>
                <c:pt idx="1042">
                  <c:v>42681</c:v>
                </c:pt>
                <c:pt idx="1043">
                  <c:v>42682</c:v>
                </c:pt>
                <c:pt idx="1044">
                  <c:v>42683</c:v>
                </c:pt>
                <c:pt idx="1045">
                  <c:v>42684</c:v>
                </c:pt>
                <c:pt idx="1046">
                  <c:v>42688</c:v>
                </c:pt>
                <c:pt idx="1047">
                  <c:v>42689</c:v>
                </c:pt>
                <c:pt idx="1048">
                  <c:v>42690</c:v>
                </c:pt>
                <c:pt idx="1049">
                  <c:v>42691</c:v>
                </c:pt>
                <c:pt idx="1050">
                  <c:v>42692</c:v>
                </c:pt>
                <c:pt idx="1051">
                  <c:v>42695</c:v>
                </c:pt>
                <c:pt idx="1052">
                  <c:v>42696</c:v>
                </c:pt>
                <c:pt idx="1053">
                  <c:v>42697</c:v>
                </c:pt>
                <c:pt idx="1054">
                  <c:v>42699</c:v>
                </c:pt>
                <c:pt idx="1055">
                  <c:v>42702</c:v>
                </c:pt>
                <c:pt idx="1056">
                  <c:v>42703</c:v>
                </c:pt>
                <c:pt idx="1057">
                  <c:v>42704</c:v>
                </c:pt>
                <c:pt idx="1058">
                  <c:v>42705</c:v>
                </c:pt>
                <c:pt idx="1059">
                  <c:v>42706</c:v>
                </c:pt>
                <c:pt idx="1060">
                  <c:v>42709</c:v>
                </c:pt>
                <c:pt idx="1061">
                  <c:v>42710</c:v>
                </c:pt>
                <c:pt idx="1062">
                  <c:v>42711</c:v>
                </c:pt>
                <c:pt idx="1063">
                  <c:v>42712</c:v>
                </c:pt>
                <c:pt idx="1064">
                  <c:v>42713</c:v>
                </c:pt>
                <c:pt idx="1065">
                  <c:v>42716</c:v>
                </c:pt>
                <c:pt idx="1066">
                  <c:v>42717</c:v>
                </c:pt>
                <c:pt idx="1067">
                  <c:v>42718</c:v>
                </c:pt>
                <c:pt idx="1068">
                  <c:v>42719</c:v>
                </c:pt>
                <c:pt idx="1069">
                  <c:v>42720</c:v>
                </c:pt>
                <c:pt idx="1070">
                  <c:v>42723</c:v>
                </c:pt>
                <c:pt idx="1071">
                  <c:v>42724</c:v>
                </c:pt>
                <c:pt idx="1072">
                  <c:v>42725</c:v>
                </c:pt>
                <c:pt idx="1073">
                  <c:v>42726</c:v>
                </c:pt>
                <c:pt idx="1074">
                  <c:v>42727</c:v>
                </c:pt>
                <c:pt idx="1075">
                  <c:v>42731</c:v>
                </c:pt>
                <c:pt idx="1076">
                  <c:v>42732</c:v>
                </c:pt>
                <c:pt idx="1077">
                  <c:v>42733</c:v>
                </c:pt>
                <c:pt idx="1078">
                  <c:v>42734</c:v>
                </c:pt>
                <c:pt idx="1079">
                  <c:v>42738</c:v>
                </c:pt>
                <c:pt idx="1080">
                  <c:v>42739</c:v>
                </c:pt>
                <c:pt idx="1081">
                  <c:v>42740</c:v>
                </c:pt>
                <c:pt idx="1082">
                  <c:v>42741</c:v>
                </c:pt>
                <c:pt idx="1083">
                  <c:v>42744</c:v>
                </c:pt>
                <c:pt idx="1084">
                  <c:v>42745</c:v>
                </c:pt>
                <c:pt idx="1085">
                  <c:v>42746</c:v>
                </c:pt>
                <c:pt idx="1086">
                  <c:v>42747</c:v>
                </c:pt>
                <c:pt idx="1087">
                  <c:v>42748</c:v>
                </c:pt>
                <c:pt idx="1088">
                  <c:v>42752</c:v>
                </c:pt>
                <c:pt idx="1089">
                  <c:v>42753</c:v>
                </c:pt>
                <c:pt idx="1090">
                  <c:v>42754</c:v>
                </c:pt>
                <c:pt idx="1091">
                  <c:v>42755</c:v>
                </c:pt>
                <c:pt idx="1092">
                  <c:v>42758</c:v>
                </c:pt>
                <c:pt idx="1093">
                  <c:v>42759</c:v>
                </c:pt>
                <c:pt idx="1094">
                  <c:v>42760</c:v>
                </c:pt>
                <c:pt idx="1095">
                  <c:v>42761</c:v>
                </c:pt>
                <c:pt idx="1096">
                  <c:v>42762</c:v>
                </c:pt>
                <c:pt idx="1097">
                  <c:v>42765</c:v>
                </c:pt>
                <c:pt idx="1098">
                  <c:v>42766</c:v>
                </c:pt>
                <c:pt idx="1099">
                  <c:v>42767</c:v>
                </c:pt>
                <c:pt idx="1100">
                  <c:v>42768</c:v>
                </c:pt>
                <c:pt idx="1101">
                  <c:v>42769</c:v>
                </c:pt>
                <c:pt idx="1102">
                  <c:v>42772</c:v>
                </c:pt>
                <c:pt idx="1103">
                  <c:v>42773</c:v>
                </c:pt>
                <c:pt idx="1104">
                  <c:v>42774</c:v>
                </c:pt>
                <c:pt idx="1105">
                  <c:v>42775</c:v>
                </c:pt>
                <c:pt idx="1106">
                  <c:v>42776</c:v>
                </c:pt>
                <c:pt idx="1107">
                  <c:v>42779</c:v>
                </c:pt>
                <c:pt idx="1108">
                  <c:v>42780</c:v>
                </c:pt>
                <c:pt idx="1109">
                  <c:v>42781</c:v>
                </c:pt>
                <c:pt idx="1110">
                  <c:v>42782</c:v>
                </c:pt>
                <c:pt idx="1111">
                  <c:v>42783</c:v>
                </c:pt>
                <c:pt idx="1112">
                  <c:v>42787</c:v>
                </c:pt>
                <c:pt idx="1113">
                  <c:v>42788</c:v>
                </c:pt>
                <c:pt idx="1114">
                  <c:v>42789</c:v>
                </c:pt>
                <c:pt idx="1115">
                  <c:v>42790</c:v>
                </c:pt>
                <c:pt idx="1116">
                  <c:v>42793</c:v>
                </c:pt>
                <c:pt idx="1117">
                  <c:v>42794</c:v>
                </c:pt>
                <c:pt idx="1118">
                  <c:v>42795</c:v>
                </c:pt>
                <c:pt idx="1119">
                  <c:v>42796</c:v>
                </c:pt>
                <c:pt idx="1120">
                  <c:v>42797</c:v>
                </c:pt>
                <c:pt idx="1121">
                  <c:v>42800</c:v>
                </c:pt>
                <c:pt idx="1122">
                  <c:v>42801</c:v>
                </c:pt>
                <c:pt idx="1123">
                  <c:v>42802</c:v>
                </c:pt>
                <c:pt idx="1124">
                  <c:v>42803</c:v>
                </c:pt>
                <c:pt idx="1125">
                  <c:v>42804</c:v>
                </c:pt>
                <c:pt idx="1126">
                  <c:v>42807</c:v>
                </c:pt>
                <c:pt idx="1127">
                  <c:v>42808</c:v>
                </c:pt>
                <c:pt idx="1128">
                  <c:v>42809</c:v>
                </c:pt>
                <c:pt idx="1129">
                  <c:v>42810</c:v>
                </c:pt>
                <c:pt idx="1130">
                  <c:v>42811</c:v>
                </c:pt>
                <c:pt idx="1131">
                  <c:v>42814</c:v>
                </c:pt>
                <c:pt idx="1132">
                  <c:v>42815</c:v>
                </c:pt>
                <c:pt idx="1133">
                  <c:v>42816</c:v>
                </c:pt>
                <c:pt idx="1134">
                  <c:v>42817</c:v>
                </c:pt>
                <c:pt idx="1135">
                  <c:v>42818</c:v>
                </c:pt>
                <c:pt idx="1136">
                  <c:v>42821</c:v>
                </c:pt>
                <c:pt idx="1137">
                  <c:v>42822</c:v>
                </c:pt>
                <c:pt idx="1138">
                  <c:v>42823</c:v>
                </c:pt>
                <c:pt idx="1139">
                  <c:v>42824</c:v>
                </c:pt>
                <c:pt idx="1140">
                  <c:v>42825</c:v>
                </c:pt>
                <c:pt idx="1141">
                  <c:v>42828</c:v>
                </c:pt>
                <c:pt idx="1142">
                  <c:v>42829</c:v>
                </c:pt>
                <c:pt idx="1143">
                  <c:v>42830</c:v>
                </c:pt>
                <c:pt idx="1144">
                  <c:v>42831</c:v>
                </c:pt>
                <c:pt idx="1145">
                  <c:v>42832</c:v>
                </c:pt>
                <c:pt idx="1146">
                  <c:v>42835</c:v>
                </c:pt>
                <c:pt idx="1147">
                  <c:v>42836</c:v>
                </c:pt>
                <c:pt idx="1148">
                  <c:v>42837</c:v>
                </c:pt>
                <c:pt idx="1149">
                  <c:v>42838</c:v>
                </c:pt>
                <c:pt idx="1150">
                  <c:v>42842</c:v>
                </c:pt>
                <c:pt idx="1151">
                  <c:v>42843</c:v>
                </c:pt>
                <c:pt idx="1152">
                  <c:v>42844</c:v>
                </c:pt>
                <c:pt idx="1153">
                  <c:v>42845</c:v>
                </c:pt>
                <c:pt idx="1154">
                  <c:v>42846</c:v>
                </c:pt>
                <c:pt idx="1155">
                  <c:v>42849</c:v>
                </c:pt>
                <c:pt idx="1156">
                  <c:v>42850</c:v>
                </c:pt>
                <c:pt idx="1157">
                  <c:v>42851</c:v>
                </c:pt>
                <c:pt idx="1158">
                  <c:v>42852</c:v>
                </c:pt>
                <c:pt idx="1159">
                  <c:v>42853</c:v>
                </c:pt>
                <c:pt idx="1160">
                  <c:v>42856</c:v>
                </c:pt>
                <c:pt idx="1161">
                  <c:v>42857</c:v>
                </c:pt>
                <c:pt idx="1162">
                  <c:v>42858</c:v>
                </c:pt>
                <c:pt idx="1163">
                  <c:v>42859</c:v>
                </c:pt>
                <c:pt idx="1164">
                  <c:v>42860</c:v>
                </c:pt>
                <c:pt idx="1165">
                  <c:v>42863</c:v>
                </c:pt>
                <c:pt idx="1166">
                  <c:v>42864</c:v>
                </c:pt>
                <c:pt idx="1167">
                  <c:v>42865</c:v>
                </c:pt>
                <c:pt idx="1168">
                  <c:v>42866</c:v>
                </c:pt>
                <c:pt idx="1169">
                  <c:v>42867</c:v>
                </c:pt>
                <c:pt idx="1170">
                  <c:v>42870</c:v>
                </c:pt>
                <c:pt idx="1171">
                  <c:v>42871</c:v>
                </c:pt>
                <c:pt idx="1172">
                  <c:v>42872</c:v>
                </c:pt>
                <c:pt idx="1173">
                  <c:v>42873</c:v>
                </c:pt>
                <c:pt idx="1174">
                  <c:v>42874</c:v>
                </c:pt>
                <c:pt idx="1175">
                  <c:v>42877</c:v>
                </c:pt>
                <c:pt idx="1176">
                  <c:v>42878</c:v>
                </c:pt>
                <c:pt idx="1177">
                  <c:v>42879</c:v>
                </c:pt>
                <c:pt idx="1178">
                  <c:v>42880</c:v>
                </c:pt>
                <c:pt idx="1179">
                  <c:v>42881</c:v>
                </c:pt>
                <c:pt idx="1180">
                  <c:v>42885</c:v>
                </c:pt>
                <c:pt idx="1181">
                  <c:v>42886</c:v>
                </c:pt>
                <c:pt idx="1182">
                  <c:v>42887</c:v>
                </c:pt>
                <c:pt idx="1183">
                  <c:v>42888</c:v>
                </c:pt>
                <c:pt idx="1184">
                  <c:v>42891</c:v>
                </c:pt>
                <c:pt idx="1185">
                  <c:v>42892</c:v>
                </c:pt>
                <c:pt idx="1186">
                  <c:v>42893</c:v>
                </c:pt>
                <c:pt idx="1187">
                  <c:v>42894</c:v>
                </c:pt>
                <c:pt idx="1188">
                  <c:v>42895</c:v>
                </c:pt>
                <c:pt idx="1189">
                  <c:v>42898</c:v>
                </c:pt>
                <c:pt idx="1190">
                  <c:v>42899</c:v>
                </c:pt>
                <c:pt idx="1191">
                  <c:v>42900</c:v>
                </c:pt>
                <c:pt idx="1192">
                  <c:v>42901</c:v>
                </c:pt>
                <c:pt idx="1193">
                  <c:v>42902</c:v>
                </c:pt>
                <c:pt idx="1194">
                  <c:v>42905</c:v>
                </c:pt>
                <c:pt idx="1195">
                  <c:v>42906</c:v>
                </c:pt>
                <c:pt idx="1196">
                  <c:v>42907</c:v>
                </c:pt>
                <c:pt idx="1197">
                  <c:v>42908</c:v>
                </c:pt>
                <c:pt idx="1198">
                  <c:v>42909</c:v>
                </c:pt>
                <c:pt idx="1199">
                  <c:v>42912</c:v>
                </c:pt>
                <c:pt idx="1200">
                  <c:v>42913</c:v>
                </c:pt>
                <c:pt idx="1201">
                  <c:v>42914</c:v>
                </c:pt>
                <c:pt idx="1202">
                  <c:v>42915</c:v>
                </c:pt>
                <c:pt idx="1203">
                  <c:v>42916</c:v>
                </c:pt>
                <c:pt idx="1204">
                  <c:v>42919</c:v>
                </c:pt>
                <c:pt idx="1205">
                  <c:v>42921</c:v>
                </c:pt>
                <c:pt idx="1206">
                  <c:v>42922</c:v>
                </c:pt>
                <c:pt idx="1207">
                  <c:v>42923</c:v>
                </c:pt>
                <c:pt idx="1208">
                  <c:v>42926</c:v>
                </c:pt>
                <c:pt idx="1209">
                  <c:v>42927</c:v>
                </c:pt>
                <c:pt idx="1210">
                  <c:v>42928</c:v>
                </c:pt>
                <c:pt idx="1211">
                  <c:v>42929</c:v>
                </c:pt>
                <c:pt idx="1212">
                  <c:v>42930</c:v>
                </c:pt>
                <c:pt idx="1213">
                  <c:v>42933</c:v>
                </c:pt>
                <c:pt idx="1214">
                  <c:v>42934</c:v>
                </c:pt>
                <c:pt idx="1215">
                  <c:v>42935</c:v>
                </c:pt>
                <c:pt idx="1216">
                  <c:v>42936</c:v>
                </c:pt>
                <c:pt idx="1217">
                  <c:v>42937</c:v>
                </c:pt>
                <c:pt idx="1218">
                  <c:v>42940</c:v>
                </c:pt>
                <c:pt idx="1219">
                  <c:v>42941</c:v>
                </c:pt>
                <c:pt idx="1220">
                  <c:v>42942</c:v>
                </c:pt>
                <c:pt idx="1221">
                  <c:v>42943</c:v>
                </c:pt>
                <c:pt idx="1222">
                  <c:v>42944</c:v>
                </c:pt>
                <c:pt idx="1223">
                  <c:v>42947</c:v>
                </c:pt>
                <c:pt idx="1224">
                  <c:v>42948</c:v>
                </c:pt>
                <c:pt idx="1225">
                  <c:v>42949</c:v>
                </c:pt>
                <c:pt idx="1226">
                  <c:v>42950</c:v>
                </c:pt>
                <c:pt idx="1227">
                  <c:v>42951</c:v>
                </c:pt>
                <c:pt idx="1228">
                  <c:v>42954</c:v>
                </c:pt>
                <c:pt idx="1229">
                  <c:v>42955</c:v>
                </c:pt>
                <c:pt idx="1230">
                  <c:v>42956</c:v>
                </c:pt>
                <c:pt idx="1231">
                  <c:v>42957</c:v>
                </c:pt>
                <c:pt idx="1232">
                  <c:v>42958</c:v>
                </c:pt>
                <c:pt idx="1233">
                  <c:v>42961</c:v>
                </c:pt>
                <c:pt idx="1234">
                  <c:v>42962</c:v>
                </c:pt>
                <c:pt idx="1235">
                  <c:v>42963</c:v>
                </c:pt>
                <c:pt idx="1236">
                  <c:v>42964</c:v>
                </c:pt>
                <c:pt idx="1237">
                  <c:v>42965</c:v>
                </c:pt>
                <c:pt idx="1238">
                  <c:v>42968</c:v>
                </c:pt>
                <c:pt idx="1239">
                  <c:v>42969</c:v>
                </c:pt>
                <c:pt idx="1240">
                  <c:v>42970</c:v>
                </c:pt>
                <c:pt idx="1241">
                  <c:v>42971</c:v>
                </c:pt>
                <c:pt idx="1242">
                  <c:v>42972</c:v>
                </c:pt>
                <c:pt idx="1243">
                  <c:v>42975</c:v>
                </c:pt>
                <c:pt idx="1244">
                  <c:v>42976</c:v>
                </c:pt>
                <c:pt idx="1245">
                  <c:v>42977</c:v>
                </c:pt>
                <c:pt idx="1246">
                  <c:v>42978</c:v>
                </c:pt>
                <c:pt idx="1247">
                  <c:v>42979</c:v>
                </c:pt>
                <c:pt idx="1248">
                  <c:v>42983</c:v>
                </c:pt>
                <c:pt idx="1249">
                  <c:v>42984</c:v>
                </c:pt>
                <c:pt idx="1250">
                  <c:v>42985</c:v>
                </c:pt>
                <c:pt idx="1251">
                  <c:v>42986</c:v>
                </c:pt>
                <c:pt idx="1252">
                  <c:v>42989</c:v>
                </c:pt>
                <c:pt idx="1253">
                  <c:v>42990</c:v>
                </c:pt>
                <c:pt idx="1254">
                  <c:v>42991</c:v>
                </c:pt>
                <c:pt idx="1255">
                  <c:v>42992</c:v>
                </c:pt>
                <c:pt idx="1256">
                  <c:v>42993</c:v>
                </c:pt>
                <c:pt idx="1257">
                  <c:v>42996</c:v>
                </c:pt>
                <c:pt idx="1258">
                  <c:v>42997</c:v>
                </c:pt>
                <c:pt idx="1259">
                  <c:v>42998</c:v>
                </c:pt>
                <c:pt idx="1260">
                  <c:v>42999</c:v>
                </c:pt>
                <c:pt idx="1261">
                  <c:v>43000</c:v>
                </c:pt>
                <c:pt idx="1262">
                  <c:v>43003</c:v>
                </c:pt>
                <c:pt idx="1263">
                  <c:v>43004</c:v>
                </c:pt>
                <c:pt idx="1264">
                  <c:v>43005</c:v>
                </c:pt>
                <c:pt idx="1265">
                  <c:v>43006</c:v>
                </c:pt>
                <c:pt idx="1266">
                  <c:v>43007</c:v>
                </c:pt>
                <c:pt idx="1267">
                  <c:v>43010</c:v>
                </c:pt>
                <c:pt idx="1268">
                  <c:v>43011</c:v>
                </c:pt>
                <c:pt idx="1269">
                  <c:v>43012</c:v>
                </c:pt>
                <c:pt idx="1270">
                  <c:v>43013</c:v>
                </c:pt>
                <c:pt idx="1271">
                  <c:v>43014</c:v>
                </c:pt>
                <c:pt idx="1272">
                  <c:v>43018</c:v>
                </c:pt>
                <c:pt idx="1273">
                  <c:v>43019</c:v>
                </c:pt>
                <c:pt idx="1274">
                  <c:v>43020</c:v>
                </c:pt>
                <c:pt idx="1275">
                  <c:v>43021</c:v>
                </c:pt>
                <c:pt idx="1276">
                  <c:v>43024</c:v>
                </c:pt>
                <c:pt idx="1277">
                  <c:v>43025</c:v>
                </c:pt>
                <c:pt idx="1278">
                  <c:v>43026</c:v>
                </c:pt>
                <c:pt idx="1279">
                  <c:v>43027</c:v>
                </c:pt>
                <c:pt idx="1280">
                  <c:v>43028</c:v>
                </c:pt>
                <c:pt idx="1281">
                  <c:v>43031</c:v>
                </c:pt>
                <c:pt idx="1282">
                  <c:v>43032</c:v>
                </c:pt>
                <c:pt idx="1283">
                  <c:v>43033</c:v>
                </c:pt>
                <c:pt idx="1284">
                  <c:v>43034</c:v>
                </c:pt>
                <c:pt idx="1285">
                  <c:v>43035</c:v>
                </c:pt>
                <c:pt idx="1286">
                  <c:v>43038</c:v>
                </c:pt>
                <c:pt idx="1287">
                  <c:v>43039</c:v>
                </c:pt>
                <c:pt idx="1288">
                  <c:v>43040</c:v>
                </c:pt>
                <c:pt idx="1289">
                  <c:v>43041</c:v>
                </c:pt>
                <c:pt idx="1290">
                  <c:v>43042</c:v>
                </c:pt>
                <c:pt idx="1291">
                  <c:v>43045</c:v>
                </c:pt>
                <c:pt idx="1292">
                  <c:v>43046</c:v>
                </c:pt>
                <c:pt idx="1293">
                  <c:v>43047</c:v>
                </c:pt>
                <c:pt idx="1294">
                  <c:v>43048</c:v>
                </c:pt>
                <c:pt idx="1295">
                  <c:v>43049</c:v>
                </c:pt>
                <c:pt idx="1296">
                  <c:v>43052</c:v>
                </c:pt>
                <c:pt idx="1297">
                  <c:v>43053</c:v>
                </c:pt>
                <c:pt idx="1298">
                  <c:v>43054</c:v>
                </c:pt>
                <c:pt idx="1299">
                  <c:v>43055</c:v>
                </c:pt>
                <c:pt idx="1300">
                  <c:v>43056</c:v>
                </c:pt>
                <c:pt idx="1301">
                  <c:v>43059</c:v>
                </c:pt>
                <c:pt idx="1302">
                  <c:v>43060</c:v>
                </c:pt>
                <c:pt idx="1303">
                  <c:v>43061</c:v>
                </c:pt>
                <c:pt idx="1304">
                  <c:v>43063</c:v>
                </c:pt>
                <c:pt idx="1305">
                  <c:v>43066</c:v>
                </c:pt>
                <c:pt idx="1306">
                  <c:v>43067</c:v>
                </c:pt>
                <c:pt idx="1307">
                  <c:v>43068</c:v>
                </c:pt>
                <c:pt idx="1308">
                  <c:v>43069</c:v>
                </c:pt>
                <c:pt idx="1309">
                  <c:v>43070</c:v>
                </c:pt>
                <c:pt idx="1310">
                  <c:v>43073</c:v>
                </c:pt>
                <c:pt idx="1311">
                  <c:v>43074</c:v>
                </c:pt>
                <c:pt idx="1312">
                  <c:v>43075</c:v>
                </c:pt>
                <c:pt idx="1313">
                  <c:v>43076</c:v>
                </c:pt>
                <c:pt idx="1314">
                  <c:v>43077</c:v>
                </c:pt>
                <c:pt idx="1315">
                  <c:v>43080</c:v>
                </c:pt>
                <c:pt idx="1316">
                  <c:v>43081</c:v>
                </c:pt>
                <c:pt idx="1317">
                  <c:v>43082</c:v>
                </c:pt>
                <c:pt idx="1318">
                  <c:v>43083</c:v>
                </c:pt>
                <c:pt idx="1319">
                  <c:v>43084</c:v>
                </c:pt>
                <c:pt idx="1320">
                  <c:v>43087</c:v>
                </c:pt>
                <c:pt idx="1321">
                  <c:v>43088</c:v>
                </c:pt>
                <c:pt idx="1322">
                  <c:v>43089</c:v>
                </c:pt>
                <c:pt idx="1323">
                  <c:v>43090</c:v>
                </c:pt>
                <c:pt idx="1324">
                  <c:v>43091</c:v>
                </c:pt>
                <c:pt idx="1325">
                  <c:v>43095</c:v>
                </c:pt>
                <c:pt idx="1326">
                  <c:v>43096</c:v>
                </c:pt>
                <c:pt idx="1327">
                  <c:v>43097</c:v>
                </c:pt>
                <c:pt idx="1328">
                  <c:v>43098</c:v>
                </c:pt>
                <c:pt idx="1329">
                  <c:v>43102</c:v>
                </c:pt>
                <c:pt idx="1330">
                  <c:v>43103</c:v>
                </c:pt>
                <c:pt idx="1331">
                  <c:v>43104</c:v>
                </c:pt>
                <c:pt idx="1332">
                  <c:v>43105</c:v>
                </c:pt>
                <c:pt idx="1333">
                  <c:v>43108</c:v>
                </c:pt>
                <c:pt idx="1334">
                  <c:v>43109</c:v>
                </c:pt>
                <c:pt idx="1335">
                  <c:v>43110</c:v>
                </c:pt>
                <c:pt idx="1336">
                  <c:v>43111</c:v>
                </c:pt>
                <c:pt idx="1337">
                  <c:v>43112</c:v>
                </c:pt>
                <c:pt idx="1338">
                  <c:v>43116</c:v>
                </c:pt>
                <c:pt idx="1339">
                  <c:v>43117</c:v>
                </c:pt>
                <c:pt idx="1340">
                  <c:v>43118</c:v>
                </c:pt>
                <c:pt idx="1341">
                  <c:v>43119</c:v>
                </c:pt>
                <c:pt idx="1342">
                  <c:v>43122</c:v>
                </c:pt>
                <c:pt idx="1343">
                  <c:v>43123</c:v>
                </c:pt>
                <c:pt idx="1344">
                  <c:v>43124</c:v>
                </c:pt>
                <c:pt idx="1345">
                  <c:v>43125</c:v>
                </c:pt>
                <c:pt idx="1346">
                  <c:v>43126</c:v>
                </c:pt>
                <c:pt idx="1347">
                  <c:v>43129</c:v>
                </c:pt>
                <c:pt idx="1348">
                  <c:v>43130</c:v>
                </c:pt>
                <c:pt idx="1349">
                  <c:v>43131</c:v>
                </c:pt>
                <c:pt idx="1350">
                  <c:v>43132</c:v>
                </c:pt>
                <c:pt idx="1351">
                  <c:v>43133</c:v>
                </c:pt>
                <c:pt idx="1352">
                  <c:v>43136</c:v>
                </c:pt>
                <c:pt idx="1353">
                  <c:v>43137</c:v>
                </c:pt>
                <c:pt idx="1354">
                  <c:v>43138</c:v>
                </c:pt>
                <c:pt idx="1355">
                  <c:v>43139</c:v>
                </c:pt>
                <c:pt idx="1356">
                  <c:v>43140</c:v>
                </c:pt>
                <c:pt idx="1357">
                  <c:v>43143</c:v>
                </c:pt>
                <c:pt idx="1358">
                  <c:v>43144</c:v>
                </c:pt>
                <c:pt idx="1359">
                  <c:v>43145</c:v>
                </c:pt>
                <c:pt idx="1360">
                  <c:v>43146</c:v>
                </c:pt>
                <c:pt idx="1361">
                  <c:v>43147</c:v>
                </c:pt>
                <c:pt idx="1362">
                  <c:v>43151</c:v>
                </c:pt>
                <c:pt idx="1363">
                  <c:v>43152</c:v>
                </c:pt>
                <c:pt idx="1364">
                  <c:v>43153</c:v>
                </c:pt>
                <c:pt idx="1365">
                  <c:v>43154</c:v>
                </c:pt>
                <c:pt idx="1366">
                  <c:v>43157</c:v>
                </c:pt>
                <c:pt idx="1367">
                  <c:v>43158</c:v>
                </c:pt>
                <c:pt idx="1368">
                  <c:v>43159</c:v>
                </c:pt>
                <c:pt idx="1369">
                  <c:v>43160</c:v>
                </c:pt>
                <c:pt idx="1370">
                  <c:v>43161</c:v>
                </c:pt>
                <c:pt idx="1371">
                  <c:v>43164</c:v>
                </c:pt>
                <c:pt idx="1372">
                  <c:v>43165</c:v>
                </c:pt>
                <c:pt idx="1373">
                  <c:v>43166</c:v>
                </c:pt>
                <c:pt idx="1374">
                  <c:v>43167</c:v>
                </c:pt>
                <c:pt idx="1375">
                  <c:v>43168</c:v>
                </c:pt>
                <c:pt idx="1376">
                  <c:v>43171</c:v>
                </c:pt>
                <c:pt idx="1377">
                  <c:v>43172</c:v>
                </c:pt>
                <c:pt idx="1378">
                  <c:v>43173</c:v>
                </c:pt>
                <c:pt idx="1379">
                  <c:v>43174</c:v>
                </c:pt>
                <c:pt idx="1380">
                  <c:v>43175</c:v>
                </c:pt>
                <c:pt idx="1381">
                  <c:v>43178</c:v>
                </c:pt>
                <c:pt idx="1382">
                  <c:v>43179</c:v>
                </c:pt>
                <c:pt idx="1383">
                  <c:v>43180</c:v>
                </c:pt>
                <c:pt idx="1384">
                  <c:v>43181</c:v>
                </c:pt>
                <c:pt idx="1385">
                  <c:v>43182</c:v>
                </c:pt>
                <c:pt idx="1386">
                  <c:v>43185</c:v>
                </c:pt>
                <c:pt idx="1387">
                  <c:v>43186</c:v>
                </c:pt>
                <c:pt idx="1388">
                  <c:v>43187</c:v>
                </c:pt>
                <c:pt idx="1389">
                  <c:v>43188</c:v>
                </c:pt>
                <c:pt idx="1390">
                  <c:v>43192</c:v>
                </c:pt>
                <c:pt idx="1391">
                  <c:v>43193</c:v>
                </c:pt>
                <c:pt idx="1392">
                  <c:v>43194</c:v>
                </c:pt>
                <c:pt idx="1393">
                  <c:v>43195</c:v>
                </c:pt>
                <c:pt idx="1394">
                  <c:v>43196</c:v>
                </c:pt>
                <c:pt idx="1395">
                  <c:v>43199</c:v>
                </c:pt>
                <c:pt idx="1396">
                  <c:v>43200</c:v>
                </c:pt>
                <c:pt idx="1397">
                  <c:v>43201</c:v>
                </c:pt>
                <c:pt idx="1398">
                  <c:v>43202</c:v>
                </c:pt>
                <c:pt idx="1399">
                  <c:v>43203</c:v>
                </c:pt>
                <c:pt idx="1400">
                  <c:v>43206</c:v>
                </c:pt>
                <c:pt idx="1401">
                  <c:v>43207</c:v>
                </c:pt>
                <c:pt idx="1402">
                  <c:v>43208</c:v>
                </c:pt>
                <c:pt idx="1403">
                  <c:v>43209</c:v>
                </c:pt>
                <c:pt idx="1404">
                  <c:v>43210</c:v>
                </c:pt>
                <c:pt idx="1405">
                  <c:v>43213</c:v>
                </c:pt>
                <c:pt idx="1406">
                  <c:v>43214</c:v>
                </c:pt>
                <c:pt idx="1407">
                  <c:v>43215</c:v>
                </c:pt>
                <c:pt idx="1408">
                  <c:v>43216</c:v>
                </c:pt>
                <c:pt idx="1409">
                  <c:v>43217</c:v>
                </c:pt>
                <c:pt idx="1410">
                  <c:v>43220</c:v>
                </c:pt>
                <c:pt idx="1411">
                  <c:v>43221</c:v>
                </c:pt>
                <c:pt idx="1412">
                  <c:v>43222</c:v>
                </c:pt>
                <c:pt idx="1413">
                  <c:v>43223</c:v>
                </c:pt>
                <c:pt idx="1414">
                  <c:v>43224</c:v>
                </c:pt>
                <c:pt idx="1415">
                  <c:v>43227</c:v>
                </c:pt>
                <c:pt idx="1416">
                  <c:v>43228</c:v>
                </c:pt>
                <c:pt idx="1417">
                  <c:v>43229</c:v>
                </c:pt>
                <c:pt idx="1418">
                  <c:v>43230</c:v>
                </c:pt>
                <c:pt idx="1419">
                  <c:v>43231</c:v>
                </c:pt>
                <c:pt idx="1420">
                  <c:v>43234</c:v>
                </c:pt>
                <c:pt idx="1421">
                  <c:v>43235</c:v>
                </c:pt>
                <c:pt idx="1422">
                  <c:v>43236</c:v>
                </c:pt>
                <c:pt idx="1423">
                  <c:v>43237</c:v>
                </c:pt>
                <c:pt idx="1424">
                  <c:v>43238</c:v>
                </c:pt>
                <c:pt idx="1425">
                  <c:v>43241</c:v>
                </c:pt>
                <c:pt idx="1426">
                  <c:v>43242</c:v>
                </c:pt>
                <c:pt idx="1427">
                  <c:v>43243</c:v>
                </c:pt>
                <c:pt idx="1428">
                  <c:v>43244</c:v>
                </c:pt>
                <c:pt idx="1429">
                  <c:v>43245</c:v>
                </c:pt>
                <c:pt idx="1430">
                  <c:v>43249</c:v>
                </c:pt>
                <c:pt idx="1431">
                  <c:v>43250</c:v>
                </c:pt>
                <c:pt idx="1432">
                  <c:v>43251</c:v>
                </c:pt>
                <c:pt idx="1433">
                  <c:v>43252</c:v>
                </c:pt>
                <c:pt idx="1434">
                  <c:v>43255</c:v>
                </c:pt>
                <c:pt idx="1435">
                  <c:v>43256</c:v>
                </c:pt>
                <c:pt idx="1436">
                  <c:v>43257</c:v>
                </c:pt>
                <c:pt idx="1437">
                  <c:v>43258</c:v>
                </c:pt>
                <c:pt idx="1438">
                  <c:v>43259</c:v>
                </c:pt>
                <c:pt idx="1439">
                  <c:v>43262</c:v>
                </c:pt>
                <c:pt idx="1440">
                  <c:v>43263</c:v>
                </c:pt>
                <c:pt idx="1441">
                  <c:v>43264</c:v>
                </c:pt>
                <c:pt idx="1442">
                  <c:v>43265</c:v>
                </c:pt>
                <c:pt idx="1443">
                  <c:v>43266</c:v>
                </c:pt>
                <c:pt idx="1444">
                  <c:v>43269</c:v>
                </c:pt>
                <c:pt idx="1445">
                  <c:v>43270</c:v>
                </c:pt>
                <c:pt idx="1446">
                  <c:v>43271</c:v>
                </c:pt>
                <c:pt idx="1447">
                  <c:v>43272</c:v>
                </c:pt>
                <c:pt idx="1448">
                  <c:v>43273</c:v>
                </c:pt>
                <c:pt idx="1449">
                  <c:v>43276</c:v>
                </c:pt>
                <c:pt idx="1450">
                  <c:v>43277</c:v>
                </c:pt>
                <c:pt idx="1451">
                  <c:v>43278</c:v>
                </c:pt>
                <c:pt idx="1452">
                  <c:v>43279</c:v>
                </c:pt>
                <c:pt idx="1453">
                  <c:v>43280</c:v>
                </c:pt>
                <c:pt idx="1454">
                  <c:v>43283</c:v>
                </c:pt>
                <c:pt idx="1455">
                  <c:v>43284</c:v>
                </c:pt>
                <c:pt idx="1456">
                  <c:v>43286</c:v>
                </c:pt>
                <c:pt idx="1457">
                  <c:v>43287</c:v>
                </c:pt>
                <c:pt idx="1458">
                  <c:v>43290</c:v>
                </c:pt>
                <c:pt idx="1459">
                  <c:v>43291</c:v>
                </c:pt>
                <c:pt idx="1460">
                  <c:v>43292</c:v>
                </c:pt>
                <c:pt idx="1461">
                  <c:v>43293</c:v>
                </c:pt>
                <c:pt idx="1462">
                  <c:v>43294</c:v>
                </c:pt>
                <c:pt idx="1463">
                  <c:v>43297</c:v>
                </c:pt>
                <c:pt idx="1464">
                  <c:v>43298</c:v>
                </c:pt>
                <c:pt idx="1465">
                  <c:v>43299</c:v>
                </c:pt>
                <c:pt idx="1466">
                  <c:v>43300</c:v>
                </c:pt>
                <c:pt idx="1467">
                  <c:v>43301</c:v>
                </c:pt>
                <c:pt idx="1468">
                  <c:v>43304</c:v>
                </c:pt>
                <c:pt idx="1469">
                  <c:v>43305</c:v>
                </c:pt>
                <c:pt idx="1470">
                  <c:v>43306</c:v>
                </c:pt>
                <c:pt idx="1471">
                  <c:v>43307</c:v>
                </c:pt>
                <c:pt idx="1472">
                  <c:v>43308</c:v>
                </c:pt>
                <c:pt idx="1473">
                  <c:v>43311</c:v>
                </c:pt>
                <c:pt idx="1474">
                  <c:v>43312</c:v>
                </c:pt>
                <c:pt idx="1475">
                  <c:v>43313</c:v>
                </c:pt>
                <c:pt idx="1476">
                  <c:v>43314</c:v>
                </c:pt>
                <c:pt idx="1477">
                  <c:v>43315</c:v>
                </c:pt>
                <c:pt idx="1478">
                  <c:v>43318</c:v>
                </c:pt>
                <c:pt idx="1479">
                  <c:v>43319</c:v>
                </c:pt>
                <c:pt idx="1480">
                  <c:v>43320</c:v>
                </c:pt>
                <c:pt idx="1481">
                  <c:v>43321</c:v>
                </c:pt>
                <c:pt idx="1482">
                  <c:v>43322</c:v>
                </c:pt>
                <c:pt idx="1483">
                  <c:v>43325</c:v>
                </c:pt>
                <c:pt idx="1484">
                  <c:v>43326</c:v>
                </c:pt>
                <c:pt idx="1485">
                  <c:v>43327</c:v>
                </c:pt>
                <c:pt idx="1486">
                  <c:v>43328</c:v>
                </c:pt>
                <c:pt idx="1487">
                  <c:v>43329</c:v>
                </c:pt>
                <c:pt idx="1488">
                  <c:v>43332</c:v>
                </c:pt>
                <c:pt idx="1489">
                  <c:v>43333</c:v>
                </c:pt>
                <c:pt idx="1490">
                  <c:v>43334</c:v>
                </c:pt>
                <c:pt idx="1491">
                  <c:v>43335</c:v>
                </c:pt>
                <c:pt idx="1492">
                  <c:v>43336</c:v>
                </c:pt>
                <c:pt idx="1493">
                  <c:v>43339</c:v>
                </c:pt>
                <c:pt idx="1494">
                  <c:v>43340</c:v>
                </c:pt>
                <c:pt idx="1495">
                  <c:v>43341</c:v>
                </c:pt>
                <c:pt idx="1496">
                  <c:v>43342</c:v>
                </c:pt>
                <c:pt idx="1497">
                  <c:v>43343</c:v>
                </c:pt>
                <c:pt idx="1498">
                  <c:v>43347</c:v>
                </c:pt>
                <c:pt idx="1499">
                  <c:v>43348</c:v>
                </c:pt>
                <c:pt idx="1500">
                  <c:v>43349</c:v>
                </c:pt>
                <c:pt idx="1501">
                  <c:v>43350</c:v>
                </c:pt>
                <c:pt idx="1502">
                  <c:v>43353</c:v>
                </c:pt>
                <c:pt idx="1503">
                  <c:v>43354</c:v>
                </c:pt>
                <c:pt idx="1504">
                  <c:v>43355</c:v>
                </c:pt>
                <c:pt idx="1505">
                  <c:v>43356</c:v>
                </c:pt>
                <c:pt idx="1506">
                  <c:v>43357</c:v>
                </c:pt>
                <c:pt idx="1507">
                  <c:v>43360</c:v>
                </c:pt>
                <c:pt idx="1508">
                  <c:v>43361</c:v>
                </c:pt>
                <c:pt idx="1509">
                  <c:v>43362</c:v>
                </c:pt>
                <c:pt idx="1510">
                  <c:v>43363</c:v>
                </c:pt>
                <c:pt idx="1511">
                  <c:v>43364</c:v>
                </c:pt>
                <c:pt idx="1512">
                  <c:v>43367</c:v>
                </c:pt>
                <c:pt idx="1513">
                  <c:v>43368</c:v>
                </c:pt>
                <c:pt idx="1514">
                  <c:v>43369</c:v>
                </c:pt>
                <c:pt idx="1515">
                  <c:v>43370</c:v>
                </c:pt>
                <c:pt idx="1516">
                  <c:v>43371</c:v>
                </c:pt>
                <c:pt idx="1517">
                  <c:v>43374</c:v>
                </c:pt>
                <c:pt idx="1518">
                  <c:v>43375</c:v>
                </c:pt>
                <c:pt idx="1519">
                  <c:v>43376</c:v>
                </c:pt>
                <c:pt idx="1520">
                  <c:v>43377</c:v>
                </c:pt>
                <c:pt idx="1521">
                  <c:v>43378</c:v>
                </c:pt>
                <c:pt idx="1522">
                  <c:v>43382</c:v>
                </c:pt>
                <c:pt idx="1523">
                  <c:v>43383</c:v>
                </c:pt>
                <c:pt idx="1524">
                  <c:v>43384</c:v>
                </c:pt>
                <c:pt idx="1525">
                  <c:v>43385</c:v>
                </c:pt>
                <c:pt idx="1526">
                  <c:v>43388</c:v>
                </c:pt>
                <c:pt idx="1527">
                  <c:v>43389</c:v>
                </c:pt>
                <c:pt idx="1528">
                  <c:v>43390</c:v>
                </c:pt>
                <c:pt idx="1529">
                  <c:v>43391</c:v>
                </c:pt>
                <c:pt idx="1530">
                  <c:v>43392</c:v>
                </c:pt>
                <c:pt idx="1531">
                  <c:v>43395</c:v>
                </c:pt>
                <c:pt idx="1532">
                  <c:v>43396</c:v>
                </c:pt>
                <c:pt idx="1533">
                  <c:v>43397</c:v>
                </c:pt>
                <c:pt idx="1534">
                  <c:v>43398</c:v>
                </c:pt>
                <c:pt idx="1535">
                  <c:v>43399</c:v>
                </c:pt>
                <c:pt idx="1536">
                  <c:v>43402</c:v>
                </c:pt>
                <c:pt idx="1537">
                  <c:v>43403</c:v>
                </c:pt>
                <c:pt idx="1538">
                  <c:v>43404</c:v>
                </c:pt>
                <c:pt idx="1539">
                  <c:v>43405</c:v>
                </c:pt>
                <c:pt idx="1540">
                  <c:v>43406</c:v>
                </c:pt>
                <c:pt idx="1541">
                  <c:v>43409</c:v>
                </c:pt>
                <c:pt idx="1542">
                  <c:v>43410</c:v>
                </c:pt>
                <c:pt idx="1543">
                  <c:v>43411</c:v>
                </c:pt>
                <c:pt idx="1544">
                  <c:v>43412</c:v>
                </c:pt>
                <c:pt idx="1545">
                  <c:v>43413</c:v>
                </c:pt>
                <c:pt idx="1546">
                  <c:v>43417</c:v>
                </c:pt>
                <c:pt idx="1547">
                  <c:v>43418</c:v>
                </c:pt>
                <c:pt idx="1548">
                  <c:v>43419</c:v>
                </c:pt>
                <c:pt idx="1549">
                  <c:v>43420</c:v>
                </c:pt>
                <c:pt idx="1550">
                  <c:v>43423</c:v>
                </c:pt>
                <c:pt idx="1551">
                  <c:v>43424</c:v>
                </c:pt>
                <c:pt idx="1552">
                  <c:v>43425</c:v>
                </c:pt>
                <c:pt idx="1553">
                  <c:v>43427</c:v>
                </c:pt>
                <c:pt idx="1554">
                  <c:v>43430</c:v>
                </c:pt>
                <c:pt idx="1555">
                  <c:v>43431</c:v>
                </c:pt>
                <c:pt idx="1556">
                  <c:v>43432</c:v>
                </c:pt>
                <c:pt idx="1557">
                  <c:v>43433</c:v>
                </c:pt>
                <c:pt idx="1558">
                  <c:v>43434</c:v>
                </c:pt>
                <c:pt idx="1559">
                  <c:v>43437</c:v>
                </c:pt>
                <c:pt idx="1560">
                  <c:v>43438</c:v>
                </c:pt>
                <c:pt idx="1561">
                  <c:v>43440</c:v>
                </c:pt>
                <c:pt idx="1562">
                  <c:v>43441</c:v>
                </c:pt>
                <c:pt idx="1563">
                  <c:v>43444</c:v>
                </c:pt>
                <c:pt idx="1564">
                  <c:v>43445</c:v>
                </c:pt>
                <c:pt idx="1565">
                  <c:v>43446</c:v>
                </c:pt>
                <c:pt idx="1566">
                  <c:v>43447</c:v>
                </c:pt>
                <c:pt idx="1567">
                  <c:v>43448</c:v>
                </c:pt>
                <c:pt idx="1568">
                  <c:v>43451</c:v>
                </c:pt>
                <c:pt idx="1569">
                  <c:v>43452</c:v>
                </c:pt>
                <c:pt idx="1570">
                  <c:v>43453</c:v>
                </c:pt>
                <c:pt idx="1571">
                  <c:v>43454</c:v>
                </c:pt>
                <c:pt idx="1572">
                  <c:v>43455</c:v>
                </c:pt>
                <c:pt idx="1573">
                  <c:v>43458</c:v>
                </c:pt>
                <c:pt idx="1574">
                  <c:v>43460</c:v>
                </c:pt>
                <c:pt idx="1575">
                  <c:v>43461</c:v>
                </c:pt>
                <c:pt idx="1576">
                  <c:v>43462</c:v>
                </c:pt>
                <c:pt idx="1577">
                  <c:v>43465</c:v>
                </c:pt>
                <c:pt idx="1578">
                  <c:v>43467</c:v>
                </c:pt>
                <c:pt idx="1579">
                  <c:v>43468</c:v>
                </c:pt>
                <c:pt idx="1580">
                  <c:v>43469</c:v>
                </c:pt>
                <c:pt idx="1581">
                  <c:v>43472</c:v>
                </c:pt>
                <c:pt idx="1582">
                  <c:v>43473</c:v>
                </c:pt>
                <c:pt idx="1583">
                  <c:v>43474</c:v>
                </c:pt>
                <c:pt idx="1584">
                  <c:v>43475</c:v>
                </c:pt>
                <c:pt idx="1585">
                  <c:v>43476</c:v>
                </c:pt>
                <c:pt idx="1586">
                  <c:v>43479</c:v>
                </c:pt>
                <c:pt idx="1587">
                  <c:v>43480</c:v>
                </c:pt>
                <c:pt idx="1588">
                  <c:v>43481</c:v>
                </c:pt>
                <c:pt idx="1589">
                  <c:v>43482</c:v>
                </c:pt>
                <c:pt idx="1590">
                  <c:v>43483</c:v>
                </c:pt>
                <c:pt idx="1591">
                  <c:v>43487</c:v>
                </c:pt>
                <c:pt idx="1592">
                  <c:v>43488</c:v>
                </c:pt>
                <c:pt idx="1593">
                  <c:v>43489</c:v>
                </c:pt>
                <c:pt idx="1594">
                  <c:v>43490</c:v>
                </c:pt>
                <c:pt idx="1595">
                  <c:v>43493</c:v>
                </c:pt>
                <c:pt idx="1596">
                  <c:v>43494</c:v>
                </c:pt>
                <c:pt idx="1597">
                  <c:v>43495</c:v>
                </c:pt>
                <c:pt idx="1598">
                  <c:v>43496</c:v>
                </c:pt>
                <c:pt idx="1599">
                  <c:v>43497</c:v>
                </c:pt>
                <c:pt idx="1600">
                  <c:v>43500</c:v>
                </c:pt>
                <c:pt idx="1601">
                  <c:v>43501</c:v>
                </c:pt>
                <c:pt idx="1602">
                  <c:v>43502</c:v>
                </c:pt>
                <c:pt idx="1603">
                  <c:v>43503</c:v>
                </c:pt>
                <c:pt idx="1604">
                  <c:v>43504</c:v>
                </c:pt>
                <c:pt idx="1605">
                  <c:v>43507</c:v>
                </c:pt>
                <c:pt idx="1606">
                  <c:v>43508</c:v>
                </c:pt>
                <c:pt idx="1607">
                  <c:v>43509</c:v>
                </c:pt>
                <c:pt idx="1608">
                  <c:v>43510</c:v>
                </c:pt>
                <c:pt idx="1609">
                  <c:v>43511</c:v>
                </c:pt>
                <c:pt idx="1610">
                  <c:v>43515</c:v>
                </c:pt>
                <c:pt idx="1611">
                  <c:v>43516</c:v>
                </c:pt>
                <c:pt idx="1612">
                  <c:v>43517</c:v>
                </c:pt>
                <c:pt idx="1613">
                  <c:v>43518</c:v>
                </c:pt>
                <c:pt idx="1614">
                  <c:v>43521</c:v>
                </c:pt>
                <c:pt idx="1615">
                  <c:v>43522</c:v>
                </c:pt>
                <c:pt idx="1616">
                  <c:v>43523</c:v>
                </c:pt>
                <c:pt idx="1617">
                  <c:v>43524</c:v>
                </c:pt>
                <c:pt idx="1618">
                  <c:v>43525</c:v>
                </c:pt>
                <c:pt idx="1619">
                  <c:v>43528</c:v>
                </c:pt>
                <c:pt idx="1620">
                  <c:v>43529</c:v>
                </c:pt>
                <c:pt idx="1621">
                  <c:v>43530</c:v>
                </c:pt>
                <c:pt idx="1622">
                  <c:v>43531</c:v>
                </c:pt>
                <c:pt idx="1623">
                  <c:v>43532</c:v>
                </c:pt>
                <c:pt idx="1624">
                  <c:v>43535</c:v>
                </c:pt>
                <c:pt idx="1625">
                  <c:v>43536</c:v>
                </c:pt>
                <c:pt idx="1626">
                  <c:v>43537</c:v>
                </c:pt>
                <c:pt idx="1627">
                  <c:v>43538</c:v>
                </c:pt>
                <c:pt idx="1628">
                  <c:v>43539</c:v>
                </c:pt>
                <c:pt idx="1629">
                  <c:v>43542</c:v>
                </c:pt>
                <c:pt idx="1630">
                  <c:v>43543</c:v>
                </c:pt>
                <c:pt idx="1631">
                  <c:v>43544</c:v>
                </c:pt>
                <c:pt idx="1632">
                  <c:v>43545</c:v>
                </c:pt>
                <c:pt idx="1633">
                  <c:v>43546</c:v>
                </c:pt>
                <c:pt idx="1634">
                  <c:v>43549</c:v>
                </c:pt>
                <c:pt idx="1635">
                  <c:v>43550</c:v>
                </c:pt>
                <c:pt idx="1636">
                  <c:v>43551</c:v>
                </c:pt>
                <c:pt idx="1637">
                  <c:v>43552</c:v>
                </c:pt>
                <c:pt idx="1638">
                  <c:v>43553</c:v>
                </c:pt>
                <c:pt idx="1639">
                  <c:v>43556</c:v>
                </c:pt>
                <c:pt idx="1640">
                  <c:v>43557</c:v>
                </c:pt>
                <c:pt idx="1641">
                  <c:v>43558</c:v>
                </c:pt>
                <c:pt idx="1642">
                  <c:v>43559</c:v>
                </c:pt>
                <c:pt idx="1643">
                  <c:v>43560</c:v>
                </c:pt>
                <c:pt idx="1644">
                  <c:v>43563</c:v>
                </c:pt>
                <c:pt idx="1645">
                  <c:v>43564</c:v>
                </c:pt>
                <c:pt idx="1646">
                  <c:v>43565</c:v>
                </c:pt>
                <c:pt idx="1647">
                  <c:v>43566</c:v>
                </c:pt>
                <c:pt idx="1648">
                  <c:v>43567</c:v>
                </c:pt>
                <c:pt idx="1649">
                  <c:v>43570</c:v>
                </c:pt>
                <c:pt idx="1650">
                  <c:v>43571</c:v>
                </c:pt>
                <c:pt idx="1651">
                  <c:v>43572</c:v>
                </c:pt>
                <c:pt idx="1652">
                  <c:v>43573</c:v>
                </c:pt>
                <c:pt idx="1653">
                  <c:v>43577</c:v>
                </c:pt>
                <c:pt idx="1654">
                  <c:v>43578</c:v>
                </c:pt>
                <c:pt idx="1655">
                  <c:v>43579</c:v>
                </c:pt>
                <c:pt idx="1656">
                  <c:v>43580</c:v>
                </c:pt>
                <c:pt idx="1657">
                  <c:v>43581</c:v>
                </c:pt>
                <c:pt idx="1658">
                  <c:v>43584</c:v>
                </c:pt>
                <c:pt idx="1659">
                  <c:v>43585</c:v>
                </c:pt>
                <c:pt idx="1660">
                  <c:v>43586</c:v>
                </c:pt>
                <c:pt idx="1661">
                  <c:v>43587</c:v>
                </c:pt>
                <c:pt idx="1662">
                  <c:v>43588</c:v>
                </c:pt>
                <c:pt idx="1663">
                  <c:v>43591</c:v>
                </c:pt>
                <c:pt idx="1664">
                  <c:v>43592</c:v>
                </c:pt>
                <c:pt idx="1665">
                  <c:v>43593</c:v>
                </c:pt>
                <c:pt idx="1666">
                  <c:v>43594</c:v>
                </c:pt>
                <c:pt idx="1667">
                  <c:v>43595</c:v>
                </c:pt>
                <c:pt idx="1668">
                  <c:v>43598</c:v>
                </c:pt>
                <c:pt idx="1669">
                  <c:v>43599</c:v>
                </c:pt>
                <c:pt idx="1670">
                  <c:v>43600</c:v>
                </c:pt>
                <c:pt idx="1671">
                  <c:v>43601</c:v>
                </c:pt>
                <c:pt idx="1672">
                  <c:v>43602</c:v>
                </c:pt>
                <c:pt idx="1673">
                  <c:v>43605</c:v>
                </c:pt>
                <c:pt idx="1674">
                  <c:v>43606</c:v>
                </c:pt>
                <c:pt idx="1675">
                  <c:v>43607</c:v>
                </c:pt>
                <c:pt idx="1676">
                  <c:v>43608</c:v>
                </c:pt>
                <c:pt idx="1677">
                  <c:v>43609</c:v>
                </c:pt>
                <c:pt idx="1678">
                  <c:v>43613</c:v>
                </c:pt>
                <c:pt idx="1679">
                  <c:v>43614</c:v>
                </c:pt>
                <c:pt idx="1680">
                  <c:v>43615</c:v>
                </c:pt>
                <c:pt idx="1681">
                  <c:v>43616</c:v>
                </c:pt>
                <c:pt idx="1682">
                  <c:v>43619</c:v>
                </c:pt>
                <c:pt idx="1683">
                  <c:v>43620</c:v>
                </c:pt>
                <c:pt idx="1684">
                  <c:v>43621</c:v>
                </c:pt>
                <c:pt idx="1685">
                  <c:v>43622</c:v>
                </c:pt>
                <c:pt idx="1686">
                  <c:v>43623</c:v>
                </c:pt>
                <c:pt idx="1687">
                  <c:v>43626</c:v>
                </c:pt>
                <c:pt idx="1688">
                  <c:v>43627</c:v>
                </c:pt>
                <c:pt idx="1689">
                  <c:v>43628</c:v>
                </c:pt>
                <c:pt idx="1690">
                  <c:v>43629</c:v>
                </c:pt>
                <c:pt idx="1691">
                  <c:v>43630</c:v>
                </c:pt>
                <c:pt idx="1692">
                  <c:v>43633</c:v>
                </c:pt>
                <c:pt idx="1693">
                  <c:v>43634</c:v>
                </c:pt>
                <c:pt idx="1694">
                  <c:v>43635</c:v>
                </c:pt>
                <c:pt idx="1695">
                  <c:v>43636</c:v>
                </c:pt>
                <c:pt idx="1696">
                  <c:v>43637</c:v>
                </c:pt>
                <c:pt idx="1697">
                  <c:v>43640</c:v>
                </c:pt>
                <c:pt idx="1698">
                  <c:v>43641</c:v>
                </c:pt>
                <c:pt idx="1699">
                  <c:v>43642</c:v>
                </c:pt>
                <c:pt idx="1700">
                  <c:v>43643</c:v>
                </c:pt>
                <c:pt idx="1701">
                  <c:v>43644</c:v>
                </c:pt>
                <c:pt idx="1702">
                  <c:v>43647</c:v>
                </c:pt>
                <c:pt idx="1703">
                  <c:v>43648</c:v>
                </c:pt>
                <c:pt idx="1704">
                  <c:v>43649</c:v>
                </c:pt>
                <c:pt idx="1705">
                  <c:v>43651</c:v>
                </c:pt>
                <c:pt idx="1706">
                  <c:v>43654</c:v>
                </c:pt>
                <c:pt idx="1707">
                  <c:v>43655</c:v>
                </c:pt>
                <c:pt idx="1708">
                  <c:v>43656</c:v>
                </c:pt>
                <c:pt idx="1709">
                  <c:v>43657</c:v>
                </c:pt>
                <c:pt idx="1710">
                  <c:v>43658</c:v>
                </c:pt>
                <c:pt idx="1711">
                  <c:v>43661</c:v>
                </c:pt>
                <c:pt idx="1712">
                  <c:v>43662</c:v>
                </c:pt>
                <c:pt idx="1713">
                  <c:v>43663</c:v>
                </c:pt>
                <c:pt idx="1714">
                  <c:v>43664</c:v>
                </c:pt>
                <c:pt idx="1715">
                  <c:v>43665</c:v>
                </c:pt>
                <c:pt idx="1716">
                  <c:v>43668</c:v>
                </c:pt>
                <c:pt idx="1717">
                  <c:v>43669</c:v>
                </c:pt>
                <c:pt idx="1718">
                  <c:v>43670</c:v>
                </c:pt>
                <c:pt idx="1719">
                  <c:v>43671</c:v>
                </c:pt>
                <c:pt idx="1720">
                  <c:v>43672</c:v>
                </c:pt>
                <c:pt idx="1721">
                  <c:v>43675</c:v>
                </c:pt>
                <c:pt idx="1722">
                  <c:v>43676</c:v>
                </c:pt>
                <c:pt idx="1723">
                  <c:v>43677</c:v>
                </c:pt>
                <c:pt idx="1724">
                  <c:v>43678</c:v>
                </c:pt>
                <c:pt idx="1725">
                  <c:v>43679</c:v>
                </c:pt>
                <c:pt idx="1726">
                  <c:v>43682</c:v>
                </c:pt>
                <c:pt idx="1727">
                  <c:v>43683</c:v>
                </c:pt>
                <c:pt idx="1728">
                  <c:v>43684</c:v>
                </c:pt>
                <c:pt idx="1729">
                  <c:v>43685</c:v>
                </c:pt>
                <c:pt idx="1730">
                  <c:v>43686</c:v>
                </c:pt>
                <c:pt idx="1731">
                  <c:v>43689</c:v>
                </c:pt>
                <c:pt idx="1732">
                  <c:v>43690</c:v>
                </c:pt>
                <c:pt idx="1733">
                  <c:v>43691</c:v>
                </c:pt>
                <c:pt idx="1734">
                  <c:v>43692</c:v>
                </c:pt>
                <c:pt idx="1735">
                  <c:v>43693</c:v>
                </c:pt>
                <c:pt idx="1736">
                  <c:v>43696</c:v>
                </c:pt>
                <c:pt idx="1737">
                  <c:v>43697</c:v>
                </c:pt>
                <c:pt idx="1738">
                  <c:v>43698</c:v>
                </c:pt>
                <c:pt idx="1739">
                  <c:v>43699</c:v>
                </c:pt>
                <c:pt idx="1740">
                  <c:v>43700</c:v>
                </c:pt>
                <c:pt idx="1741">
                  <c:v>43703</c:v>
                </c:pt>
                <c:pt idx="1742">
                  <c:v>43704</c:v>
                </c:pt>
                <c:pt idx="1743">
                  <c:v>43705</c:v>
                </c:pt>
                <c:pt idx="1744">
                  <c:v>43706</c:v>
                </c:pt>
                <c:pt idx="1745">
                  <c:v>43707</c:v>
                </c:pt>
                <c:pt idx="1746">
                  <c:v>43711</c:v>
                </c:pt>
                <c:pt idx="1747">
                  <c:v>43712</c:v>
                </c:pt>
                <c:pt idx="1748">
                  <c:v>43713</c:v>
                </c:pt>
                <c:pt idx="1749">
                  <c:v>43714</c:v>
                </c:pt>
                <c:pt idx="1750">
                  <c:v>43717</c:v>
                </c:pt>
                <c:pt idx="1751">
                  <c:v>43718</c:v>
                </c:pt>
                <c:pt idx="1752">
                  <c:v>43719</c:v>
                </c:pt>
                <c:pt idx="1753">
                  <c:v>43720</c:v>
                </c:pt>
                <c:pt idx="1754">
                  <c:v>43721</c:v>
                </c:pt>
                <c:pt idx="1755">
                  <c:v>43724</c:v>
                </c:pt>
                <c:pt idx="1756">
                  <c:v>43725</c:v>
                </c:pt>
                <c:pt idx="1757">
                  <c:v>43726</c:v>
                </c:pt>
                <c:pt idx="1758">
                  <c:v>43727</c:v>
                </c:pt>
                <c:pt idx="1759">
                  <c:v>43728</c:v>
                </c:pt>
                <c:pt idx="1760">
                  <c:v>43731</c:v>
                </c:pt>
                <c:pt idx="1761">
                  <c:v>43732</c:v>
                </c:pt>
                <c:pt idx="1762">
                  <c:v>43733</c:v>
                </c:pt>
                <c:pt idx="1763">
                  <c:v>43734</c:v>
                </c:pt>
                <c:pt idx="1764">
                  <c:v>43735</c:v>
                </c:pt>
                <c:pt idx="1765">
                  <c:v>43738</c:v>
                </c:pt>
                <c:pt idx="1766">
                  <c:v>43739</c:v>
                </c:pt>
                <c:pt idx="1767">
                  <c:v>43740</c:v>
                </c:pt>
                <c:pt idx="1768">
                  <c:v>43741</c:v>
                </c:pt>
                <c:pt idx="1769">
                  <c:v>43742</c:v>
                </c:pt>
                <c:pt idx="1770">
                  <c:v>43745</c:v>
                </c:pt>
                <c:pt idx="1771">
                  <c:v>43746</c:v>
                </c:pt>
                <c:pt idx="1772">
                  <c:v>43747</c:v>
                </c:pt>
                <c:pt idx="1773">
                  <c:v>43748</c:v>
                </c:pt>
                <c:pt idx="1774">
                  <c:v>43749</c:v>
                </c:pt>
                <c:pt idx="1775">
                  <c:v>43753</c:v>
                </c:pt>
                <c:pt idx="1776">
                  <c:v>43754</c:v>
                </c:pt>
                <c:pt idx="1777">
                  <c:v>43755</c:v>
                </c:pt>
                <c:pt idx="1778">
                  <c:v>43756</c:v>
                </c:pt>
                <c:pt idx="1779">
                  <c:v>43759</c:v>
                </c:pt>
                <c:pt idx="1780">
                  <c:v>43760</c:v>
                </c:pt>
                <c:pt idx="1781">
                  <c:v>43761</c:v>
                </c:pt>
                <c:pt idx="1782">
                  <c:v>43762</c:v>
                </c:pt>
                <c:pt idx="1783">
                  <c:v>43763</c:v>
                </c:pt>
                <c:pt idx="1784">
                  <c:v>43766</c:v>
                </c:pt>
                <c:pt idx="1785">
                  <c:v>43767</c:v>
                </c:pt>
                <c:pt idx="1786">
                  <c:v>43768</c:v>
                </c:pt>
                <c:pt idx="1787">
                  <c:v>43769</c:v>
                </c:pt>
                <c:pt idx="1788">
                  <c:v>43770</c:v>
                </c:pt>
                <c:pt idx="1789">
                  <c:v>43773</c:v>
                </c:pt>
                <c:pt idx="1790">
                  <c:v>43774</c:v>
                </c:pt>
                <c:pt idx="1791">
                  <c:v>43775</c:v>
                </c:pt>
                <c:pt idx="1792">
                  <c:v>43776</c:v>
                </c:pt>
                <c:pt idx="1793">
                  <c:v>43777</c:v>
                </c:pt>
                <c:pt idx="1794">
                  <c:v>43781</c:v>
                </c:pt>
                <c:pt idx="1795">
                  <c:v>43782</c:v>
                </c:pt>
                <c:pt idx="1796">
                  <c:v>43783</c:v>
                </c:pt>
                <c:pt idx="1797">
                  <c:v>43784</c:v>
                </c:pt>
                <c:pt idx="1798">
                  <c:v>43787</c:v>
                </c:pt>
                <c:pt idx="1799">
                  <c:v>43788</c:v>
                </c:pt>
                <c:pt idx="1800">
                  <c:v>43789</c:v>
                </c:pt>
                <c:pt idx="1801">
                  <c:v>43790</c:v>
                </c:pt>
                <c:pt idx="1802">
                  <c:v>43791</c:v>
                </c:pt>
                <c:pt idx="1803">
                  <c:v>43794</c:v>
                </c:pt>
                <c:pt idx="1804">
                  <c:v>43795</c:v>
                </c:pt>
                <c:pt idx="1805">
                  <c:v>43796</c:v>
                </c:pt>
                <c:pt idx="1806">
                  <c:v>43798</c:v>
                </c:pt>
                <c:pt idx="1807">
                  <c:v>43801</c:v>
                </c:pt>
                <c:pt idx="1808">
                  <c:v>43802</c:v>
                </c:pt>
                <c:pt idx="1809">
                  <c:v>43803</c:v>
                </c:pt>
                <c:pt idx="1810">
                  <c:v>43804</c:v>
                </c:pt>
                <c:pt idx="1811">
                  <c:v>43805</c:v>
                </c:pt>
                <c:pt idx="1812">
                  <c:v>43808</c:v>
                </c:pt>
                <c:pt idx="1813">
                  <c:v>43809</c:v>
                </c:pt>
                <c:pt idx="1814">
                  <c:v>43810</c:v>
                </c:pt>
                <c:pt idx="1815">
                  <c:v>43811</c:v>
                </c:pt>
                <c:pt idx="1816">
                  <c:v>43812</c:v>
                </c:pt>
                <c:pt idx="1817">
                  <c:v>43815</c:v>
                </c:pt>
                <c:pt idx="1818">
                  <c:v>43816</c:v>
                </c:pt>
                <c:pt idx="1819">
                  <c:v>43817</c:v>
                </c:pt>
                <c:pt idx="1820">
                  <c:v>43818</c:v>
                </c:pt>
                <c:pt idx="1821">
                  <c:v>43819</c:v>
                </c:pt>
                <c:pt idx="1822">
                  <c:v>43822</c:v>
                </c:pt>
                <c:pt idx="1823">
                  <c:v>43823</c:v>
                </c:pt>
                <c:pt idx="1824">
                  <c:v>43825</c:v>
                </c:pt>
                <c:pt idx="1825">
                  <c:v>43826</c:v>
                </c:pt>
                <c:pt idx="1826">
                  <c:v>43829</c:v>
                </c:pt>
                <c:pt idx="1827">
                  <c:v>43830</c:v>
                </c:pt>
                <c:pt idx="1828">
                  <c:v>43832</c:v>
                </c:pt>
                <c:pt idx="1829">
                  <c:v>43833</c:v>
                </c:pt>
                <c:pt idx="1830">
                  <c:v>43836</c:v>
                </c:pt>
                <c:pt idx="1831">
                  <c:v>43837</c:v>
                </c:pt>
                <c:pt idx="1832">
                  <c:v>43838</c:v>
                </c:pt>
                <c:pt idx="1833">
                  <c:v>43839</c:v>
                </c:pt>
                <c:pt idx="1834">
                  <c:v>43840</c:v>
                </c:pt>
                <c:pt idx="1835">
                  <c:v>43843</c:v>
                </c:pt>
                <c:pt idx="1836">
                  <c:v>43844</c:v>
                </c:pt>
                <c:pt idx="1837">
                  <c:v>43845</c:v>
                </c:pt>
                <c:pt idx="1838">
                  <c:v>43846</c:v>
                </c:pt>
                <c:pt idx="1839">
                  <c:v>43847</c:v>
                </c:pt>
                <c:pt idx="1840">
                  <c:v>43851</c:v>
                </c:pt>
                <c:pt idx="1841">
                  <c:v>43852</c:v>
                </c:pt>
                <c:pt idx="1842">
                  <c:v>43853</c:v>
                </c:pt>
                <c:pt idx="1843">
                  <c:v>43854</c:v>
                </c:pt>
                <c:pt idx="1844">
                  <c:v>43857</c:v>
                </c:pt>
                <c:pt idx="1845">
                  <c:v>43858</c:v>
                </c:pt>
                <c:pt idx="1846">
                  <c:v>43859</c:v>
                </c:pt>
                <c:pt idx="1847">
                  <c:v>43860</c:v>
                </c:pt>
                <c:pt idx="1848">
                  <c:v>43861</c:v>
                </c:pt>
                <c:pt idx="1849">
                  <c:v>43864</c:v>
                </c:pt>
                <c:pt idx="1850">
                  <c:v>43865</c:v>
                </c:pt>
                <c:pt idx="1851">
                  <c:v>43866</c:v>
                </c:pt>
                <c:pt idx="1852">
                  <c:v>43867</c:v>
                </c:pt>
                <c:pt idx="1853">
                  <c:v>43868</c:v>
                </c:pt>
                <c:pt idx="1854">
                  <c:v>43871</c:v>
                </c:pt>
                <c:pt idx="1855">
                  <c:v>43872</c:v>
                </c:pt>
                <c:pt idx="1856">
                  <c:v>43873</c:v>
                </c:pt>
                <c:pt idx="1857">
                  <c:v>43874</c:v>
                </c:pt>
                <c:pt idx="1858">
                  <c:v>43875</c:v>
                </c:pt>
                <c:pt idx="1859">
                  <c:v>43879</c:v>
                </c:pt>
                <c:pt idx="1860">
                  <c:v>43880</c:v>
                </c:pt>
                <c:pt idx="1861">
                  <c:v>43881</c:v>
                </c:pt>
                <c:pt idx="1862">
                  <c:v>43882</c:v>
                </c:pt>
                <c:pt idx="1863">
                  <c:v>43885</c:v>
                </c:pt>
                <c:pt idx="1864">
                  <c:v>43886</c:v>
                </c:pt>
                <c:pt idx="1865">
                  <c:v>43887</c:v>
                </c:pt>
                <c:pt idx="1866">
                  <c:v>43888</c:v>
                </c:pt>
                <c:pt idx="1867">
                  <c:v>43889</c:v>
                </c:pt>
                <c:pt idx="1868">
                  <c:v>43892</c:v>
                </c:pt>
                <c:pt idx="1869">
                  <c:v>43893</c:v>
                </c:pt>
                <c:pt idx="1870">
                  <c:v>43894</c:v>
                </c:pt>
                <c:pt idx="1871">
                  <c:v>43895</c:v>
                </c:pt>
                <c:pt idx="1872">
                  <c:v>43896</c:v>
                </c:pt>
                <c:pt idx="1873">
                  <c:v>43899</c:v>
                </c:pt>
                <c:pt idx="1874">
                  <c:v>43900</c:v>
                </c:pt>
                <c:pt idx="1875">
                  <c:v>43901</c:v>
                </c:pt>
                <c:pt idx="1876">
                  <c:v>43902</c:v>
                </c:pt>
                <c:pt idx="1877">
                  <c:v>43903</c:v>
                </c:pt>
                <c:pt idx="1878">
                  <c:v>43906</c:v>
                </c:pt>
                <c:pt idx="1879">
                  <c:v>43907</c:v>
                </c:pt>
                <c:pt idx="1880">
                  <c:v>43908</c:v>
                </c:pt>
                <c:pt idx="1881">
                  <c:v>43909</c:v>
                </c:pt>
                <c:pt idx="1882">
                  <c:v>43910</c:v>
                </c:pt>
                <c:pt idx="1883">
                  <c:v>43913</c:v>
                </c:pt>
                <c:pt idx="1884">
                  <c:v>43914</c:v>
                </c:pt>
                <c:pt idx="1885">
                  <c:v>43915</c:v>
                </c:pt>
                <c:pt idx="1886">
                  <c:v>43916</c:v>
                </c:pt>
                <c:pt idx="1887">
                  <c:v>43917</c:v>
                </c:pt>
                <c:pt idx="1888">
                  <c:v>43920</c:v>
                </c:pt>
                <c:pt idx="1889">
                  <c:v>43921</c:v>
                </c:pt>
                <c:pt idx="1890">
                  <c:v>43922</c:v>
                </c:pt>
                <c:pt idx="1891">
                  <c:v>43923</c:v>
                </c:pt>
                <c:pt idx="1892">
                  <c:v>43924</c:v>
                </c:pt>
                <c:pt idx="1893">
                  <c:v>43927</c:v>
                </c:pt>
                <c:pt idx="1894">
                  <c:v>43928</c:v>
                </c:pt>
                <c:pt idx="1895">
                  <c:v>43929</c:v>
                </c:pt>
                <c:pt idx="1896">
                  <c:v>43930</c:v>
                </c:pt>
                <c:pt idx="1897">
                  <c:v>43934</c:v>
                </c:pt>
                <c:pt idx="1898">
                  <c:v>43935</c:v>
                </c:pt>
                <c:pt idx="1899">
                  <c:v>43936</c:v>
                </c:pt>
                <c:pt idx="1900">
                  <c:v>43937</c:v>
                </c:pt>
                <c:pt idx="1901">
                  <c:v>43938</c:v>
                </c:pt>
                <c:pt idx="1902">
                  <c:v>43941</c:v>
                </c:pt>
                <c:pt idx="1903">
                  <c:v>43942</c:v>
                </c:pt>
                <c:pt idx="1904">
                  <c:v>43943</c:v>
                </c:pt>
                <c:pt idx="1905">
                  <c:v>43944</c:v>
                </c:pt>
                <c:pt idx="1906">
                  <c:v>43945</c:v>
                </c:pt>
                <c:pt idx="1907">
                  <c:v>43948</c:v>
                </c:pt>
                <c:pt idx="1908">
                  <c:v>43949</c:v>
                </c:pt>
                <c:pt idx="1909">
                  <c:v>43950</c:v>
                </c:pt>
                <c:pt idx="1910">
                  <c:v>43951</c:v>
                </c:pt>
                <c:pt idx="1911">
                  <c:v>43952</c:v>
                </c:pt>
                <c:pt idx="1912">
                  <c:v>43955</c:v>
                </c:pt>
                <c:pt idx="1913">
                  <c:v>43956</c:v>
                </c:pt>
                <c:pt idx="1914">
                  <c:v>43957</c:v>
                </c:pt>
                <c:pt idx="1915">
                  <c:v>43958</c:v>
                </c:pt>
                <c:pt idx="1916">
                  <c:v>43959</c:v>
                </c:pt>
                <c:pt idx="1917">
                  <c:v>43962</c:v>
                </c:pt>
                <c:pt idx="1918">
                  <c:v>43963</c:v>
                </c:pt>
                <c:pt idx="1919">
                  <c:v>43964</c:v>
                </c:pt>
                <c:pt idx="1920">
                  <c:v>43965</c:v>
                </c:pt>
                <c:pt idx="1921">
                  <c:v>43966</c:v>
                </c:pt>
                <c:pt idx="1922">
                  <c:v>43969</c:v>
                </c:pt>
                <c:pt idx="1923">
                  <c:v>43970</c:v>
                </c:pt>
                <c:pt idx="1924">
                  <c:v>43971</c:v>
                </c:pt>
                <c:pt idx="1925">
                  <c:v>43972</c:v>
                </c:pt>
                <c:pt idx="1926">
                  <c:v>43973</c:v>
                </c:pt>
                <c:pt idx="1927">
                  <c:v>43977</c:v>
                </c:pt>
                <c:pt idx="1928">
                  <c:v>43978</c:v>
                </c:pt>
                <c:pt idx="1929">
                  <c:v>43979</c:v>
                </c:pt>
                <c:pt idx="1930">
                  <c:v>43980</c:v>
                </c:pt>
                <c:pt idx="1931">
                  <c:v>43983</c:v>
                </c:pt>
                <c:pt idx="1932">
                  <c:v>43984</c:v>
                </c:pt>
                <c:pt idx="1933">
                  <c:v>43985</c:v>
                </c:pt>
                <c:pt idx="1934">
                  <c:v>43986</c:v>
                </c:pt>
                <c:pt idx="1935">
                  <c:v>43987</c:v>
                </c:pt>
                <c:pt idx="1936">
                  <c:v>43990</c:v>
                </c:pt>
                <c:pt idx="1937">
                  <c:v>43991</c:v>
                </c:pt>
                <c:pt idx="1938">
                  <c:v>43992</c:v>
                </c:pt>
                <c:pt idx="1939">
                  <c:v>43993</c:v>
                </c:pt>
                <c:pt idx="1940">
                  <c:v>43994</c:v>
                </c:pt>
                <c:pt idx="1941">
                  <c:v>43997</c:v>
                </c:pt>
                <c:pt idx="1942">
                  <c:v>43998</c:v>
                </c:pt>
                <c:pt idx="1943">
                  <c:v>43999</c:v>
                </c:pt>
                <c:pt idx="1944">
                  <c:v>44000</c:v>
                </c:pt>
                <c:pt idx="1945">
                  <c:v>44001</c:v>
                </c:pt>
                <c:pt idx="1946">
                  <c:v>44004</c:v>
                </c:pt>
                <c:pt idx="1947">
                  <c:v>44005</c:v>
                </c:pt>
                <c:pt idx="1948">
                  <c:v>44006</c:v>
                </c:pt>
                <c:pt idx="1949">
                  <c:v>44007</c:v>
                </c:pt>
                <c:pt idx="1950">
                  <c:v>44008</c:v>
                </c:pt>
                <c:pt idx="1951">
                  <c:v>44011</c:v>
                </c:pt>
                <c:pt idx="1952">
                  <c:v>44012</c:v>
                </c:pt>
                <c:pt idx="1953">
                  <c:v>44013</c:v>
                </c:pt>
                <c:pt idx="1954">
                  <c:v>44014</c:v>
                </c:pt>
                <c:pt idx="1955">
                  <c:v>44018</c:v>
                </c:pt>
                <c:pt idx="1956">
                  <c:v>44019</c:v>
                </c:pt>
                <c:pt idx="1957">
                  <c:v>44020</c:v>
                </c:pt>
                <c:pt idx="1958">
                  <c:v>44021</c:v>
                </c:pt>
                <c:pt idx="1959">
                  <c:v>44022</c:v>
                </c:pt>
                <c:pt idx="1960">
                  <c:v>44025</c:v>
                </c:pt>
                <c:pt idx="1961">
                  <c:v>44026</c:v>
                </c:pt>
                <c:pt idx="1962">
                  <c:v>44027</c:v>
                </c:pt>
                <c:pt idx="1963">
                  <c:v>44028</c:v>
                </c:pt>
                <c:pt idx="1964">
                  <c:v>44029</c:v>
                </c:pt>
                <c:pt idx="1965">
                  <c:v>44032</c:v>
                </c:pt>
                <c:pt idx="1966">
                  <c:v>44033</c:v>
                </c:pt>
                <c:pt idx="1967">
                  <c:v>44034</c:v>
                </c:pt>
                <c:pt idx="1968">
                  <c:v>44035</c:v>
                </c:pt>
                <c:pt idx="1969">
                  <c:v>44036</c:v>
                </c:pt>
                <c:pt idx="1970">
                  <c:v>44039</c:v>
                </c:pt>
                <c:pt idx="1971">
                  <c:v>44040</c:v>
                </c:pt>
                <c:pt idx="1972">
                  <c:v>44041</c:v>
                </c:pt>
                <c:pt idx="1973">
                  <c:v>44042</c:v>
                </c:pt>
                <c:pt idx="1974">
                  <c:v>44043</c:v>
                </c:pt>
                <c:pt idx="1975">
                  <c:v>44046</c:v>
                </c:pt>
                <c:pt idx="1976">
                  <c:v>44047</c:v>
                </c:pt>
                <c:pt idx="1977">
                  <c:v>44048</c:v>
                </c:pt>
                <c:pt idx="1978">
                  <c:v>44049</c:v>
                </c:pt>
                <c:pt idx="1979">
                  <c:v>44050</c:v>
                </c:pt>
                <c:pt idx="1980">
                  <c:v>44053</c:v>
                </c:pt>
                <c:pt idx="1981">
                  <c:v>44054</c:v>
                </c:pt>
                <c:pt idx="1982">
                  <c:v>44055</c:v>
                </c:pt>
                <c:pt idx="1983">
                  <c:v>44056</c:v>
                </c:pt>
                <c:pt idx="1984">
                  <c:v>44057</c:v>
                </c:pt>
                <c:pt idx="1985">
                  <c:v>44060</c:v>
                </c:pt>
                <c:pt idx="1986">
                  <c:v>44061</c:v>
                </c:pt>
                <c:pt idx="1987">
                  <c:v>44062</c:v>
                </c:pt>
                <c:pt idx="1988">
                  <c:v>44063</c:v>
                </c:pt>
                <c:pt idx="1989">
                  <c:v>44064</c:v>
                </c:pt>
                <c:pt idx="1990">
                  <c:v>44067</c:v>
                </c:pt>
                <c:pt idx="1991">
                  <c:v>44068</c:v>
                </c:pt>
                <c:pt idx="1992">
                  <c:v>44069</c:v>
                </c:pt>
                <c:pt idx="1993">
                  <c:v>44070</c:v>
                </c:pt>
                <c:pt idx="1994">
                  <c:v>44071</c:v>
                </c:pt>
                <c:pt idx="1995">
                  <c:v>44074</c:v>
                </c:pt>
                <c:pt idx="1996">
                  <c:v>44075</c:v>
                </c:pt>
                <c:pt idx="1997">
                  <c:v>44076</c:v>
                </c:pt>
                <c:pt idx="1998">
                  <c:v>44077</c:v>
                </c:pt>
                <c:pt idx="1999">
                  <c:v>44078</c:v>
                </c:pt>
                <c:pt idx="2000">
                  <c:v>44082</c:v>
                </c:pt>
                <c:pt idx="2001">
                  <c:v>44083</c:v>
                </c:pt>
                <c:pt idx="2002">
                  <c:v>44084</c:v>
                </c:pt>
                <c:pt idx="2003">
                  <c:v>44085</c:v>
                </c:pt>
                <c:pt idx="2004">
                  <c:v>44088</c:v>
                </c:pt>
                <c:pt idx="2005">
                  <c:v>44089</c:v>
                </c:pt>
                <c:pt idx="2006">
                  <c:v>44090</c:v>
                </c:pt>
                <c:pt idx="2007">
                  <c:v>44091</c:v>
                </c:pt>
                <c:pt idx="2008">
                  <c:v>44092</c:v>
                </c:pt>
                <c:pt idx="2009">
                  <c:v>44095</c:v>
                </c:pt>
                <c:pt idx="2010">
                  <c:v>44096</c:v>
                </c:pt>
                <c:pt idx="2011">
                  <c:v>44097</c:v>
                </c:pt>
                <c:pt idx="2012">
                  <c:v>44098</c:v>
                </c:pt>
                <c:pt idx="2013">
                  <c:v>44099</c:v>
                </c:pt>
                <c:pt idx="2014">
                  <c:v>44102</c:v>
                </c:pt>
                <c:pt idx="2015">
                  <c:v>44103</c:v>
                </c:pt>
                <c:pt idx="2016">
                  <c:v>44104</c:v>
                </c:pt>
                <c:pt idx="2017">
                  <c:v>44105</c:v>
                </c:pt>
                <c:pt idx="2018">
                  <c:v>44106</c:v>
                </c:pt>
                <c:pt idx="2019">
                  <c:v>44109</c:v>
                </c:pt>
                <c:pt idx="2020">
                  <c:v>44110</c:v>
                </c:pt>
                <c:pt idx="2021">
                  <c:v>44111</c:v>
                </c:pt>
                <c:pt idx="2022">
                  <c:v>44112</c:v>
                </c:pt>
                <c:pt idx="2023">
                  <c:v>44113</c:v>
                </c:pt>
                <c:pt idx="2024">
                  <c:v>44117</c:v>
                </c:pt>
                <c:pt idx="2025">
                  <c:v>44118</c:v>
                </c:pt>
                <c:pt idx="2026">
                  <c:v>44119</c:v>
                </c:pt>
                <c:pt idx="2027">
                  <c:v>44120</c:v>
                </c:pt>
                <c:pt idx="2028">
                  <c:v>44123</c:v>
                </c:pt>
                <c:pt idx="2029">
                  <c:v>44124</c:v>
                </c:pt>
                <c:pt idx="2030">
                  <c:v>44125</c:v>
                </c:pt>
                <c:pt idx="2031">
                  <c:v>44126</c:v>
                </c:pt>
                <c:pt idx="2032">
                  <c:v>44127</c:v>
                </c:pt>
                <c:pt idx="2033">
                  <c:v>44130</c:v>
                </c:pt>
                <c:pt idx="2034">
                  <c:v>44131</c:v>
                </c:pt>
                <c:pt idx="2035">
                  <c:v>44132</c:v>
                </c:pt>
                <c:pt idx="2036">
                  <c:v>44133</c:v>
                </c:pt>
                <c:pt idx="2037">
                  <c:v>44134</c:v>
                </c:pt>
                <c:pt idx="2038">
                  <c:v>44137</c:v>
                </c:pt>
                <c:pt idx="2039">
                  <c:v>44138</c:v>
                </c:pt>
                <c:pt idx="2040">
                  <c:v>44139</c:v>
                </c:pt>
                <c:pt idx="2041">
                  <c:v>44140</c:v>
                </c:pt>
                <c:pt idx="2042">
                  <c:v>44141</c:v>
                </c:pt>
                <c:pt idx="2043">
                  <c:v>44144</c:v>
                </c:pt>
                <c:pt idx="2044">
                  <c:v>44145</c:v>
                </c:pt>
                <c:pt idx="2045">
                  <c:v>44147</c:v>
                </c:pt>
                <c:pt idx="2046">
                  <c:v>44148</c:v>
                </c:pt>
                <c:pt idx="2047">
                  <c:v>44151</c:v>
                </c:pt>
                <c:pt idx="2048">
                  <c:v>44152</c:v>
                </c:pt>
                <c:pt idx="2049">
                  <c:v>44153</c:v>
                </c:pt>
                <c:pt idx="2050">
                  <c:v>44154</c:v>
                </c:pt>
                <c:pt idx="2051">
                  <c:v>44155</c:v>
                </c:pt>
                <c:pt idx="2052">
                  <c:v>44158</c:v>
                </c:pt>
                <c:pt idx="2053">
                  <c:v>44159</c:v>
                </c:pt>
                <c:pt idx="2054">
                  <c:v>44160</c:v>
                </c:pt>
                <c:pt idx="2055">
                  <c:v>44162</c:v>
                </c:pt>
                <c:pt idx="2056">
                  <c:v>44165</c:v>
                </c:pt>
                <c:pt idx="2057">
                  <c:v>44166</c:v>
                </c:pt>
                <c:pt idx="2058">
                  <c:v>44167</c:v>
                </c:pt>
                <c:pt idx="2059">
                  <c:v>44168</c:v>
                </c:pt>
                <c:pt idx="2060">
                  <c:v>44169</c:v>
                </c:pt>
                <c:pt idx="2061">
                  <c:v>44172</c:v>
                </c:pt>
                <c:pt idx="2062">
                  <c:v>44173</c:v>
                </c:pt>
                <c:pt idx="2063">
                  <c:v>44174</c:v>
                </c:pt>
                <c:pt idx="2064">
                  <c:v>44175</c:v>
                </c:pt>
                <c:pt idx="2065">
                  <c:v>44176</c:v>
                </c:pt>
                <c:pt idx="2066">
                  <c:v>44179</c:v>
                </c:pt>
                <c:pt idx="2067">
                  <c:v>44180</c:v>
                </c:pt>
                <c:pt idx="2068">
                  <c:v>44181</c:v>
                </c:pt>
                <c:pt idx="2069">
                  <c:v>44182</c:v>
                </c:pt>
                <c:pt idx="2070">
                  <c:v>44183</c:v>
                </c:pt>
                <c:pt idx="2071">
                  <c:v>44186</c:v>
                </c:pt>
                <c:pt idx="2072">
                  <c:v>44187</c:v>
                </c:pt>
                <c:pt idx="2073">
                  <c:v>44188</c:v>
                </c:pt>
                <c:pt idx="2074">
                  <c:v>44189</c:v>
                </c:pt>
                <c:pt idx="2075">
                  <c:v>44193</c:v>
                </c:pt>
                <c:pt idx="2076">
                  <c:v>44194</c:v>
                </c:pt>
                <c:pt idx="2077">
                  <c:v>44195</c:v>
                </c:pt>
                <c:pt idx="2078">
                  <c:v>44196</c:v>
                </c:pt>
                <c:pt idx="2079">
                  <c:v>44200</c:v>
                </c:pt>
                <c:pt idx="2080">
                  <c:v>44201</c:v>
                </c:pt>
                <c:pt idx="2081">
                  <c:v>44202</c:v>
                </c:pt>
                <c:pt idx="2082">
                  <c:v>44203</c:v>
                </c:pt>
                <c:pt idx="2083">
                  <c:v>44204</c:v>
                </c:pt>
                <c:pt idx="2084">
                  <c:v>44207</c:v>
                </c:pt>
                <c:pt idx="2085">
                  <c:v>44208</c:v>
                </c:pt>
                <c:pt idx="2086">
                  <c:v>44209</c:v>
                </c:pt>
                <c:pt idx="2087">
                  <c:v>44210</c:v>
                </c:pt>
                <c:pt idx="2088">
                  <c:v>44211</c:v>
                </c:pt>
                <c:pt idx="2089">
                  <c:v>44215</c:v>
                </c:pt>
                <c:pt idx="2090">
                  <c:v>44216</c:v>
                </c:pt>
                <c:pt idx="2091">
                  <c:v>44217</c:v>
                </c:pt>
                <c:pt idx="2092">
                  <c:v>44218</c:v>
                </c:pt>
                <c:pt idx="2093">
                  <c:v>44221</c:v>
                </c:pt>
                <c:pt idx="2094">
                  <c:v>44222</c:v>
                </c:pt>
                <c:pt idx="2095">
                  <c:v>44223</c:v>
                </c:pt>
                <c:pt idx="2096">
                  <c:v>44224</c:v>
                </c:pt>
                <c:pt idx="2097">
                  <c:v>44225</c:v>
                </c:pt>
                <c:pt idx="2098">
                  <c:v>44228</c:v>
                </c:pt>
                <c:pt idx="2099">
                  <c:v>44229</c:v>
                </c:pt>
                <c:pt idx="2100">
                  <c:v>44230</c:v>
                </c:pt>
                <c:pt idx="2101">
                  <c:v>44231</c:v>
                </c:pt>
                <c:pt idx="2102">
                  <c:v>44232</c:v>
                </c:pt>
                <c:pt idx="2103">
                  <c:v>44235</c:v>
                </c:pt>
                <c:pt idx="2104">
                  <c:v>44236</c:v>
                </c:pt>
                <c:pt idx="2105">
                  <c:v>44237</c:v>
                </c:pt>
                <c:pt idx="2106">
                  <c:v>44238</c:v>
                </c:pt>
                <c:pt idx="2107">
                  <c:v>44239</c:v>
                </c:pt>
                <c:pt idx="2108">
                  <c:v>44243</c:v>
                </c:pt>
                <c:pt idx="2109">
                  <c:v>44244</c:v>
                </c:pt>
                <c:pt idx="2110">
                  <c:v>44245</c:v>
                </c:pt>
                <c:pt idx="2111">
                  <c:v>44246</c:v>
                </c:pt>
                <c:pt idx="2112">
                  <c:v>44249</c:v>
                </c:pt>
                <c:pt idx="2113">
                  <c:v>44250</c:v>
                </c:pt>
                <c:pt idx="2114">
                  <c:v>44251</c:v>
                </c:pt>
                <c:pt idx="2115">
                  <c:v>44252</c:v>
                </c:pt>
                <c:pt idx="2116">
                  <c:v>44253</c:v>
                </c:pt>
                <c:pt idx="2117">
                  <c:v>44256</c:v>
                </c:pt>
                <c:pt idx="2118">
                  <c:v>44257</c:v>
                </c:pt>
                <c:pt idx="2119">
                  <c:v>44258</c:v>
                </c:pt>
                <c:pt idx="2120">
                  <c:v>44259</c:v>
                </c:pt>
                <c:pt idx="2121">
                  <c:v>44260</c:v>
                </c:pt>
                <c:pt idx="2122">
                  <c:v>44263</c:v>
                </c:pt>
                <c:pt idx="2123">
                  <c:v>44264</c:v>
                </c:pt>
                <c:pt idx="2124">
                  <c:v>44265</c:v>
                </c:pt>
                <c:pt idx="2125">
                  <c:v>44266</c:v>
                </c:pt>
                <c:pt idx="2126">
                  <c:v>44267</c:v>
                </c:pt>
                <c:pt idx="2127">
                  <c:v>44270</c:v>
                </c:pt>
                <c:pt idx="2128">
                  <c:v>44271</c:v>
                </c:pt>
                <c:pt idx="2129">
                  <c:v>44272</c:v>
                </c:pt>
                <c:pt idx="2130">
                  <c:v>44273</c:v>
                </c:pt>
                <c:pt idx="2131">
                  <c:v>44274</c:v>
                </c:pt>
                <c:pt idx="2132">
                  <c:v>44277</c:v>
                </c:pt>
                <c:pt idx="2133">
                  <c:v>44278</c:v>
                </c:pt>
                <c:pt idx="2134">
                  <c:v>44279</c:v>
                </c:pt>
                <c:pt idx="2135">
                  <c:v>44280</c:v>
                </c:pt>
                <c:pt idx="2136">
                  <c:v>44281</c:v>
                </c:pt>
                <c:pt idx="2137">
                  <c:v>44284</c:v>
                </c:pt>
                <c:pt idx="2138">
                  <c:v>44285</c:v>
                </c:pt>
                <c:pt idx="2139">
                  <c:v>44286</c:v>
                </c:pt>
                <c:pt idx="2140">
                  <c:v>44287</c:v>
                </c:pt>
                <c:pt idx="2141">
                  <c:v>44291</c:v>
                </c:pt>
                <c:pt idx="2142">
                  <c:v>44292</c:v>
                </c:pt>
                <c:pt idx="2143">
                  <c:v>44293</c:v>
                </c:pt>
                <c:pt idx="2144">
                  <c:v>44294</c:v>
                </c:pt>
                <c:pt idx="2145">
                  <c:v>44295</c:v>
                </c:pt>
                <c:pt idx="2146">
                  <c:v>44298</c:v>
                </c:pt>
                <c:pt idx="2147">
                  <c:v>44299</c:v>
                </c:pt>
                <c:pt idx="2148">
                  <c:v>44300</c:v>
                </c:pt>
                <c:pt idx="2149">
                  <c:v>44301</c:v>
                </c:pt>
                <c:pt idx="2150">
                  <c:v>44302</c:v>
                </c:pt>
                <c:pt idx="2151">
                  <c:v>44305</c:v>
                </c:pt>
                <c:pt idx="2152">
                  <c:v>44306</c:v>
                </c:pt>
                <c:pt idx="2153">
                  <c:v>44307</c:v>
                </c:pt>
                <c:pt idx="2154">
                  <c:v>44308</c:v>
                </c:pt>
                <c:pt idx="2155">
                  <c:v>44309</c:v>
                </c:pt>
                <c:pt idx="2156">
                  <c:v>44312</c:v>
                </c:pt>
                <c:pt idx="2157">
                  <c:v>44313</c:v>
                </c:pt>
                <c:pt idx="2158">
                  <c:v>44314</c:v>
                </c:pt>
                <c:pt idx="2159">
                  <c:v>44315</c:v>
                </c:pt>
                <c:pt idx="2160">
                  <c:v>44316</c:v>
                </c:pt>
                <c:pt idx="2161">
                  <c:v>44319</c:v>
                </c:pt>
                <c:pt idx="2162">
                  <c:v>44320</c:v>
                </c:pt>
                <c:pt idx="2163">
                  <c:v>44321</c:v>
                </c:pt>
                <c:pt idx="2164">
                  <c:v>44322</c:v>
                </c:pt>
                <c:pt idx="2165">
                  <c:v>44323</c:v>
                </c:pt>
                <c:pt idx="2166">
                  <c:v>44326</c:v>
                </c:pt>
                <c:pt idx="2167">
                  <c:v>44327</c:v>
                </c:pt>
                <c:pt idx="2168">
                  <c:v>44328</c:v>
                </c:pt>
                <c:pt idx="2169">
                  <c:v>44329</c:v>
                </c:pt>
                <c:pt idx="2170">
                  <c:v>44330</c:v>
                </c:pt>
                <c:pt idx="2171">
                  <c:v>44333</c:v>
                </c:pt>
                <c:pt idx="2172">
                  <c:v>44334</c:v>
                </c:pt>
                <c:pt idx="2173">
                  <c:v>44335</c:v>
                </c:pt>
                <c:pt idx="2174">
                  <c:v>44336</c:v>
                </c:pt>
                <c:pt idx="2175">
                  <c:v>44337</c:v>
                </c:pt>
                <c:pt idx="2176">
                  <c:v>44340</c:v>
                </c:pt>
                <c:pt idx="2177">
                  <c:v>44341</c:v>
                </c:pt>
                <c:pt idx="2178">
                  <c:v>44342</c:v>
                </c:pt>
                <c:pt idx="2179">
                  <c:v>44343</c:v>
                </c:pt>
                <c:pt idx="2180">
                  <c:v>44344</c:v>
                </c:pt>
                <c:pt idx="2181">
                  <c:v>44348</c:v>
                </c:pt>
                <c:pt idx="2182">
                  <c:v>44349</c:v>
                </c:pt>
                <c:pt idx="2183">
                  <c:v>44350</c:v>
                </c:pt>
                <c:pt idx="2184">
                  <c:v>44351</c:v>
                </c:pt>
                <c:pt idx="2185">
                  <c:v>44354</c:v>
                </c:pt>
                <c:pt idx="2186">
                  <c:v>44355</c:v>
                </c:pt>
                <c:pt idx="2187">
                  <c:v>44356</c:v>
                </c:pt>
                <c:pt idx="2188">
                  <c:v>44357</c:v>
                </c:pt>
                <c:pt idx="2189">
                  <c:v>44358</c:v>
                </c:pt>
                <c:pt idx="2190">
                  <c:v>44361</c:v>
                </c:pt>
                <c:pt idx="2191">
                  <c:v>44362</c:v>
                </c:pt>
                <c:pt idx="2192">
                  <c:v>44363</c:v>
                </c:pt>
                <c:pt idx="2193">
                  <c:v>44364</c:v>
                </c:pt>
                <c:pt idx="2194">
                  <c:v>44365</c:v>
                </c:pt>
                <c:pt idx="2195">
                  <c:v>44368</c:v>
                </c:pt>
                <c:pt idx="2196">
                  <c:v>44369</c:v>
                </c:pt>
                <c:pt idx="2197">
                  <c:v>44370</c:v>
                </c:pt>
                <c:pt idx="2198">
                  <c:v>44371</c:v>
                </c:pt>
                <c:pt idx="2199">
                  <c:v>44372</c:v>
                </c:pt>
                <c:pt idx="2200">
                  <c:v>44375</c:v>
                </c:pt>
                <c:pt idx="2201">
                  <c:v>44376</c:v>
                </c:pt>
                <c:pt idx="2202">
                  <c:v>44377</c:v>
                </c:pt>
                <c:pt idx="2203">
                  <c:v>44378</c:v>
                </c:pt>
                <c:pt idx="2204">
                  <c:v>44379</c:v>
                </c:pt>
                <c:pt idx="2205">
                  <c:v>44383</c:v>
                </c:pt>
                <c:pt idx="2206">
                  <c:v>44384</c:v>
                </c:pt>
                <c:pt idx="2207">
                  <c:v>44385</c:v>
                </c:pt>
                <c:pt idx="2208">
                  <c:v>44386</c:v>
                </c:pt>
                <c:pt idx="2209">
                  <c:v>44389</c:v>
                </c:pt>
                <c:pt idx="2210">
                  <c:v>44390</c:v>
                </c:pt>
                <c:pt idx="2211">
                  <c:v>44391</c:v>
                </c:pt>
                <c:pt idx="2212">
                  <c:v>44392</c:v>
                </c:pt>
                <c:pt idx="2213">
                  <c:v>44393</c:v>
                </c:pt>
                <c:pt idx="2214">
                  <c:v>44396</c:v>
                </c:pt>
                <c:pt idx="2215">
                  <c:v>44397</c:v>
                </c:pt>
                <c:pt idx="2216">
                  <c:v>44398</c:v>
                </c:pt>
                <c:pt idx="2217">
                  <c:v>44399</c:v>
                </c:pt>
                <c:pt idx="2218">
                  <c:v>44400</c:v>
                </c:pt>
                <c:pt idx="2219">
                  <c:v>44403</c:v>
                </c:pt>
                <c:pt idx="2220">
                  <c:v>44404</c:v>
                </c:pt>
                <c:pt idx="2221">
                  <c:v>44405</c:v>
                </c:pt>
                <c:pt idx="2222">
                  <c:v>44406</c:v>
                </c:pt>
                <c:pt idx="2223">
                  <c:v>44407</c:v>
                </c:pt>
              </c:numCache>
            </c:numRef>
          </c:cat>
          <c:val>
            <c:numRef>
              <c:f>Solutions!$M$143:$M$2743</c:f>
              <c:numCache>
                <c:formatCode>0.00%</c:formatCode>
                <c:ptCount val="26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1.025086044824864</c:v>
                </c:pt>
                <c:pt idx="80">
                  <c:v>1.0229459091050781</c:v>
                </c:pt>
                <c:pt idx="81">
                  <c:v>1.027910589477858</c:v>
                </c:pt>
                <c:pt idx="82">
                  <c:v>1.0246952509685958</c:v>
                </c:pt>
                <c:pt idx="83">
                  <c:v>1.0213674036224683</c:v>
                </c:pt>
                <c:pt idx="84">
                  <c:v>1.0240764261737718</c:v>
                </c:pt>
                <c:pt idx="85">
                  <c:v>1.0318273706191972</c:v>
                </c:pt>
                <c:pt idx="86">
                  <c:v>1.0317783055747487</c:v>
                </c:pt>
                <c:pt idx="87">
                  <c:v>1.0308176082761444</c:v>
                </c:pt>
                <c:pt idx="88">
                  <c:v>1.0319804664362695</c:v>
                </c:pt>
                <c:pt idx="89">
                  <c:v>1.0321837108402765</c:v>
                </c:pt>
                <c:pt idx="90">
                  <c:v>1.0379919153319952</c:v>
                </c:pt>
                <c:pt idx="91">
                  <c:v>1.0415184575275522</c:v>
                </c:pt>
                <c:pt idx="92">
                  <c:v>1.0461201768927888</c:v>
                </c:pt>
                <c:pt idx="93">
                  <c:v>1.0476959916349069</c:v>
                </c:pt>
                <c:pt idx="94">
                  <c:v>1.0477030005021688</c:v>
                </c:pt>
                <c:pt idx="95">
                  <c:v>1.05339275984685</c:v>
                </c:pt>
                <c:pt idx="96">
                  <c:v>1.0514425126330349</c:v>
                </c:pt>
                <c:pt idx="97">
                  <c:v>1.0567975748044638</c:v>
                </c:pt>
                <c:pt idx="98">
                  <c:v>1.0526684116405789</c:v>
                </c:pt>
                <c:pt idx="99">
                  <c:v>1.0499666242758758</c:v>
                </c:pt>
                <c:pt idx="100">
                  <c:v>1.0604688885604361</c:v>
                </c:pt>
                <c:pt idx="101">
                  <c:v>1.048161322539618</c:v>
                </c:pt>
                <c:pt idx="102">
                  <c:v>1.05902297836837</c:v>
                </c:pt>
                <c:pt idx="103">
                  <c:v>1.0596044338071804</c:v>
                </c:pt>
                <c:pt idx="104">
                  <c:v>1.0576896819834547</c:v>
                </c:pt>
                <c:pt idx="105">
                  <c:v>1.0636571342809638</c:v>
                </c:pt>
                <c:pt idx="106">
                  <c:v>1.0630122684229815</c:v>
                </c:pt>
                <c:pt idx="107">
                  <c:v>1.0647066804543432</c:v>
                </c:pt>
                <c:pt idx="108">
                  <c:v>1.0653371486757874</c:v>
                </c:pt>
                <c:pt idx="109">
                  <c:v>1.0660726586688782</c:v>
                </c:pt>
                <c:pt idx="110">
                  <c:v>1.0649579194851237</c:v>
                </c:pt>
                <c:pt idx="111">
                  <c:v>1.0727425046008101</c:v>
                </c:pt>
                <c:pt idx="112">
                  <c:v>1.0593528358065547</c:v>
                </c:pt>
                <c:pt idx="113">
                  <c:v>1.052654476838355</c:v>
                </c:pt>
                <c:pt idx="114">
                  <c:v>1.0618486334081152</c:v>
                </c:pt>
                <c:pt idx="115">
                  <c:v>1.0422264402010737</c:v>
                </c:pt>
                <c:pt idx="116">
                  <c:v>1.0485745368045978</c:v>
                </c:pt>
                <c:pt idx="117">
                  <c:v>1.0618344606118739</c:v>
                </c:pt>
                <c:pt idx="118">
                  <c:v>1.0609165096439148</c:v>
                </c:pt>
                <c:pt idx="119">
                  <c:v>1.0633791377668429</c:v>
                </c:pt>
                <c:pt idx="120">
                  <c:v>1.0682708162124812</c:v>
                </c:pt>
                <c:pt idx="121">
                  <c:v>1.078441282631565</c:v>
                </c:pt>
                <c:pt idx="122">
                  <c:v>1.0796102868463109</c:v>
                </c:pt>
                <c:pt idx="123">
                  <c:v>1.0815695764985429</c:v>
                </c:pt>
                <c:pt idx="124">
                  <c:v>1.0864053826764639</c:v>
                </c:pt>
                <c:pt idx="125">
                  <c:v>1.0899295430227969</c:v>
                </c:pt>
                <c:pt idx="126">
                  <c:v>1.0873070072634183</c:v>
                </c:pt>
                <c:pt idx="127">
                  <c:v>1.0887348196957061</c:v>
                </c:pt>
                <c:pt idx="128">
                  <c:v>1.0948179918229579</c:v>
                </c:pt>
                <c:pt idx="129">
                  <c:v>1.093044654952475</c:v>
                </c:pt>
                <c:pt idx="130">
                  <c:v>1.0870049428284332</c:v>
                </c:pt>
                <c:pt idx="131">
                  <c:v>1.0843684521440715</c:v>
                </c:pt>
                <c:pt idx="132">
                  <c:v>1.0916067924364745</c:v>
                </c:pt>
                <c:pt idx="133">
                  <c:v>1.0825279201344695</c:v>
                </c:pt>
                <c:pt idx="134">
                  <c:v>1.090266550651837</c:v>
                </c:pt>
                <c:pt idx="135">
                  <c:v>1.0866189743620387</c:v>
                </c:pt>
                <c:pt idx="136">
                  <c:v>1.0950456099110135</c:v>
                </c:pt>
                <c:pt idx="137">
                  <c:v>1.0944011811091805</c:v>
                </c:pt>
                <c:pt idx="138">
                  <c:v>1.0988318480005375</c:v>
                </c:pt>
                <c:pt idx="139">
                  <c:v>1.0939050350529596</c:v>
                </c:pt>
                <c:pt idx="140">
                  <c:v>1.0995484495929986</c:v>
                </c:pt>
                <c:pt idx="141">
                  <c:v>1.0878909319167178</c:v>
                </c:pt>
                <c:pt idx="142">
                  <c:v>1.0922862874104533</c:v>
                </c:pt>
                <c:pt idx="143">
                  <c:v>1.087584894385861</c:v>
                </c:pt>
                <c:pt idx="144">
                  <c:v>1.0944182033163783</c:v>
                </c:pt>
                <c:pt idx="145">
                  <c:v>1.0982902995529258</c:v>
                </c:pt>
                <c:pt idx="146">
                  <c:v>1.1115965766906599</c:v>
                </c:pt>
                <c:pt idx="147">
                  <c:v>1.1155382391732533</c:v>
                </c:pt>
                <c:pt idx="148">
                  <c:v>1.1123692337418303</c:v>
                </c:pt>
                <c:pt idx="149">
                  <c:v>1.0865243018231383</c:v>
                </c:pt>
                <c:pt idx="150">
                  <c:v>1.1019593199209301</c:v>
                </c:pt>
                <c:pt idx="151">
                  <c:v>1.0860565547826795</c:v>
                </c:pt>
                <c:pt idx="152">
                  <c:v>1.0787544099039912</c:v>
                </c:pt>
                <c:pt idx="153">
                  <c:v>1.0882571354392465</c:v>
                </c:pt>
                <c:pt idx="154">
                  <c:v>1.0933183997826734</c:v>
                </c:pt>
                <c:pt idx="155">
                  <c:v>1.1046509667041557</c:v>
                </c:pt>
                <c:pt idx="156">
                  <c:v>1.1046579635464535</c:v>
                </c:pt>
                <c:pt idx="157">
                  <c:v>1.1091059989043444</c:v>
                </c:pt>
                <c:pt idx="158">
                  <c:v>1.1070610469347308</c:v>
                </c:pt>
                <c:pt idx="159">
                  <c:v>1.1149879565072487</c:v>
                </c:pt>
                <c:pt idx="160">
                  <c:v>1.1177551802766046</c:v>
                </c:pt>
                <c:pt idx="161">
                  <c:v>1.1073025201840059</c:v>
                </c:pt>
                <c:pt idx="162">
                  <c:v>1.11767129473084</c:v>
                </c:pt>
                <c:pt idx="163">
                  <c:v>1.1293839482013877</c:v>
                </c:pt>
                <c:pt idx="164">
                  <c:v>1.1315365408481837</c:v>
                </c:pt>
                <c:pt idx="165">
                  <c:v>1.137439385862298</c:v>
                </c:pt>
                <c:pt idx="166">
                  <c:v>1.1421376369482299</c:v>
                </c:pt>
                <c:pt idx="167">
                  <c:v>1.1379186022954646</c:v>
                </c:pt>
                <c:pt idx="168">
                  <c:v>1.1428257632442709</c:v>
                </c:pt>
                <c:pt idx="169">
                  <c:v>1.1428747294495856</c:v>
                </c:pt>
                <c:pt idx="170">
                  <c:v>1.1544075922142789</c:v>
                </c:pt>
                <c:pt idx="171">
                  <c:v>1.1602963005146654</c:v>
                </c:pt>
                <c:pt idx="172">
                  <c:v>1.1544689483808275</c:v>
                </c:pt>
                <c:pt idx="173">
                  <c:v>1.1662992671116563</c:v>
                </c:pt>
                <c:pt idx="174">
                  <c:v>1.1654736328772393</c:v>
                </c:pt>
                <c:pt idx="175">
                  <c:v>1.1674793053663246</c:v>
                </c:pt>
                <c:pt idx="176">
                  <c:v>1.157779841718926</c:v>
                </c:pt>
                <c:pt idx="177">
                  <c:v>1.1543897051506986</c:v>
                </c:pt>
                <c:pt idx="178">
                  <c:v>1.153753062942825</c:v>
                </c:pt>
                <c:pt idx="179">
                  <c:v>1.1610458345384242</c:v>
                </c:pt>
                <c:pt idx="180">
                  <c:v>1.1528338826736397</c:v>
                </c:pt>
                <c:pt idx="181">
                  <c:v>1.1570573997767228</c:v>
                </c:pt>
                <c:pt idx="182">
                  <c:v>1.1403835659477408</c:v>
                </c:pt>
                <c:pt idx="183">
                  <c:v>1.1471328201208912</c:v>
                </c:pt>
                <c:pt idx="184">
                  <c:v>1.1407937363852756</c:v>
                </c:pt>
                <c:pt idx="185">
                  <c:v>1.1249645767763177</c:v>
                </c:pt>
                <c:pt idx="186">
                  <c:v>1.1344755146505732</c:v>
                </c:pt>
                <c:pt idx="187">
                  <c:v>1.148940018092609</c:v>
                </c:pt>
                <c:pt idx="188">
                  <c:v>1.1485414435629069</c:v>
                </c:pt>
                <c:pt idx="189">
                  <c:v>1.136820312220163</c:v>
                </c:pt>
                <c:pt idx="190">
                  <c:v>1.1272655807555092</c:v>
                </c:pt>
                <c:pt idx="191">
                  <c:v>1.1438094320545817</c:v>
                </c:pt>
                <c:pt idx="192">
                  <c:v>1.1370582135414602</c:v>
                </c:pt>
                <c:pt idx="193">
                  <c:v>1.1456303131698866</c:v>
                </c:pt>
                <c:pt idx="194">
                  <c:v>1.1545214947982783</c:v>
                </c:pt>
                <c:pt idx="195">
                  <c:v>1.1384178839841308</c:v>
                </c:pt>
                <c:pt idx="196">
                  <c:v>1.1095836322201329</c:v>
                </c:pt>
                <c:pt idx="197">
                  <c:v>1.1125419468804578</c:v>
                </c:pt>
                <c:pt idx="198">
                  <c:v>1.0989474480463173</c:v>
                </c:pt>
                <c:pt idx="199">
                  <c:v>1.1093351569082852</c:v>
                </c:pt>
                <c:pt idx="200">
                  <c:v>1.1199235413588498</c:v>
                </c:pt>
                <c:pt idx="201">
                  <c:v>1.1268454837671946</c:v>
                </c:pt>
                <c:pt idx="202">
                  <c:v>1.1220013581591866</c:v>
                </c:pt>
                <c:pt idx="203">
                  <c:v>1.1280480950433129</c:v>
                </c:pt>
                <c:pt idx="204">
                  <c:v>1.127433248309786</c:v>
                </c:pt>
                <c:pt idx="205">
                  <c:v>1.1283618694264481</c:v>
                </c:pt>
                <c:pt idx="206">
                  <c:v>1.1398148077167869</c:v>
                </c:pt>
                <c:pt idx="207">
                  <c:v>1.1457849730320231</c:v>
                </c:pt>
                <c:pt idx="208">
                  <c:v>1.1540388305897722</c:v>
                </c:pt>
                <c:pt idx="209">
                  <c:v>1.1542483421997427</c:v>
                </c:pt>
                <c:pt idx="210">
                  <c:v>1.1697882163456144</c:v>
                </c:pt>
                <c:pt idx="211">
                  <c:v>1.1733932424781159</c:v>
                </c:pt>
                <c:pt idx="212">
                  <c:v>1.1750053677804737</c:v>
                </c:pt>
                <c:pt idx="213">
                  <c:v>1.1706394458744505</c:v>
                </c:pt>
                <c:pt idx="214">
                  <c:v>1.1738823420664222</c:v>
                </c:pt>
                <c:pt idx="215">
                  <c:v>1.1797756598159443</c:v>
                </c:pt>
                <c:pt idx="216">
                  <c:v>1.1816736509125783</c:v>
                </c:pt>
                <c:pt idx="217">
                  <c:v>1.184073541547509</c:v>
                </c:pt>
                <c:pt idx="218">
                  <c:v>1.1818786892575825</c:v>
                </c:pt>
                <c:pt idx="219">
                  <c:v>1.1773657335616037</c:v>
                </c:pt>
                <c:pt idx="220">
                  <c:v>1.18037175459017</c:v>
                </c:pt>
                <c:pt idx="221">
                  <c:v>1.181349028046407</c:v>
                </c:pt>
                <c:pt idx="222">
                  <c:v>1.1769272461146487</c:v>
                </c:pt>
                <c:pt idx="223">
                  <c:v>1.1773671158224956</c:v>
                </c:pt>
                <c:pt idx="224">
                  <c:v>1.177206487510249</c:v>
                </c:pt>
                <c:pt idx="225">
                  <c:v>1.1918775169544964</c:v>
                </c:pt>
                <c:pt idx="226">
                  <c:v>1.1938311061380737</c:v>
                </c:pt>
                <c:pt idx="227">
                  <c:v>1.1920631452327073</c:v>
                </c:pt>
                <c:pt idx="228">
                  <c:v>1.1852213448562621</c:v>
                </c:pt>
                <c:pt idx="229">
                  <c:v>1.1807019195637851</c:v>
                </c:pt>
                <c:pt idx="230">
                  <c:v>1.1852806258714683</c:v>
                </c:pt>
                <c:pt idx="231">
                  <c:v>1.1810416053935746</c:v>
                </c:pt>
                <c:pt idx="232">
                  <c:v>1.179679223662198</c:v>
                </c:pt>
                <c:pt idx="233">
                  <c:v>1.1829494979547053</c:v>
                </c:pt>
                <c:pt idx="234">
                  <c:v>1.1768099288494553</c:v>
                </c:pt>
                <c:pt idx="235">
                  <c:v>1.1598820782712596</c:v>
                </c:pt>
                <c:pt idx="236">
                  <c:v>1.1560427834405902</c:v>
                </c:pt>
                <c:pt idx="237">
                  <c:v>1.1492015071072148</c:v>
                </c:pt>
                <c:pt idx="238">
                  <c:v>1.1535845196750962</c:v>
                </c:pt>
                <c:pt idx="239">
                  <c:v>1.1468978662552067</c:v>
                </c:pt>
                <c:pt idx="240">
                  <c:v>1.1567411115045481</c:v>
                </c:pt>
                <c:pt idx="241">
                  <c:v>1.1612977673003131</c:v>
                </c:pt>
                <c:pt idx="242">
                  <c:v>1.1565970001048032</c:v>
                </c:pt>
                <c:pt idx="243">
                  <c:v>1.1380897021420828</c:v>
                </c:pt>
                <c:pt idx="244">
                  <c:v>1.1412124942096378</c:v>
                </c:pt>
                <c:pt idx="245">
                  <c:v>1.1434508979888105</c:v>
                </c:pt>
                <c:pt idx="246">
                  <c:v>1.1398154989058893</c:v>
                </c:pt>
                <c:pt idx="247">
                  <c:v>1.1445520539308771</c:v>
                </c:pt>
                <c:pt idx="248">
                  <c:v>1.1538048718882552</c:v>
                </c:pt>
                <c:pt idx="249">
                  <c:v>1.1551999737121814</c:v>
                </c:pt>
                <c:pt idx="250">
                  <c:v>1.1552627895101784</c:v>
                </c:pt>
                <c:pt idx="251">
                  <c:v>1.1667499510383272</c:v>
                </c:pt>
                <c:pt idx="252">
                  <c:v>1.1752893039935175</c:v>
                </c:pt>
                <c:pt idx="253">
                  <c:v>1.17887114614456</c:v>
                </c:pt>
                <c:pt idx="254">
                  <c:v>1.1748792938806309</c:v>
                </c:pt>
                <c:pt idx="255">
                  <c:v>1.1780644310556025</c:v>
                </c:pt>
                <c:pt idx="256">
                  <c:v>1.1847523227305465</c:v>
                </c:pt>
                <c:pt idx="257">
                  <c:v>1.1897387669358075</c:v>
                </c:pt>
                <c:pt idx="258">
                  <c:v>1.2041395029421977</c:v>
                </c:pt>
                <c:pt idx="259">
                  <c:v>1.2019183195385059</c:v>
                </c:pt>
                <c:pt idx="260">
                  <c:v>1.1932127124138354</c:v>
                </c:pt>
                <c:pt idx="261">
                  <c:v>1.1875679585207068</c:v>
                </c:pt>
                <c:pt idx="262">
                  <c:v>1.1844796079179774</c:v>
                </c:pt>
                <c:pt idx="263">
                  <c:v>1.1812303306616696</c:v>
                </c:pt>
                <c:pt idx="264">
                  <c:v>1.1853402462029488</c:v>
                </c:pt>
                <c:pt idx="265">
                  <c:v>1.1805015737706261</c:v>
                </c:pt>
                <c:pt idx="266">
                  <c:v>1.1733624798565878</c:v>
                </c:pt>
                <c:pt idx="267">
                  <c:v>1.1827103697590386</c:v>
                </c:pt>
                <c:pt idx="268">
                  <c:v>1.1819216332378033</c:v>
                </c:pt>
                <c:pt idx="269">
                  <c:v>1.1712607051356867</c:v>
                </c:pt>
                <c:pt idx="270">
                  <c:v>1.1794928958521504</c:v>
                </c:pt>
                <c:pt idx="271">
                  <c:v>1.1694167892574694</c:v>
                </c:pt>
                <c:pt idx="272">
                  <c:v>1.1549058198400519</c:v>
                </c:pt>
                <c:pt idx="273">
                  <c:v>1.1555683864170045</c:v>
                </c:pt>
                <c:pt idx="274">
                  <c:v>1.1805235825336344</c:v>
                </c:pt>
                <c:pt idx="275">
                  <c:v>1.1879215211537462</c:v>
                </c:pt>
                <c:pt idx="276">
                  <c:v>1.1795005645971715</c:v>
                </c:pt>
                <c:pt idx="277">
                  <c:v>1.1956984289677373</c:v>
                </c:pt>
                <c:pt idx="278">
                  <c:v>1.2037351043405271</c:v>
                </c:pt>
                <c:pt idx="279">
                  <c:v>1.2115923883937993</c:v>
                </c:pt>
                <c:pt idx="280">
                  <c:v>1.2117035067043835</c:v>
                </c:pt>
                <c:pt idx="281">
                  <c:v>1.2186357967058841</c:v>
                </c:pt>
                <c:pt idx="282">
                  <c:v>1.2128646653964068</c:v>
                </c:pt>
                <c:pt idx="283">
                  <c:v>1.2168099589014381</c:v>
                </c:pt>
                <c:pt idx="284">
                  <c:v>1.2221458806392478</c:v>
                </c:pt>
                <c:pt idx="285">
                  <c:v>1.2237699119983623</c:v>
                </c:pt>
                <c:pt idx="286">
                  <c:v>1.230584695591463</c:v>
                </c:pt>
                <c:pt idx="287">
                  <c:v>1.2245697077611921</c:v>
                </c:pt>
                <c:pt idx="288">
                  <c:v>1.2198590825103413</c:v>
                </c:pt>
                <c:pt idx="289">
                  <c:v>1.2233957325274318</c:v>
                </c:pt>
                <c:pt idx="290">
                  <c:v>1.2277561318416792</c:v>
                </c:pt>
                <c:pt idx="291">
                  <c:v>1.2243067708178517</c:v>
                </c:pt>
                <c:pt idx="292">
                  <c:v>1.2295179806896619</c:v>
                </c:pt>
                <c:pt idx="293">
                  <c:v>1.2132017170539702</c:v>
                </c:pt>
                <c:pt idx="294">
                  <c:v>1.2293836818529669</c:v>
                </c:pt>
                <c:pt idx="295">
                  <c:v>1.2264661527183784</c:v>
                </c:pt>
                <c:pt idx="296">
                  <c:v>1.2363548053740447</c:v>
                </c:pt>
                <c:pt idx="297">
                  <c:v>1.242320958563202</c:v>
                </c:pt>
                <c:pt idx="298">
                  <c:v>1.247554997985429</c:v>
                </c:pt>
                <c:pt idx="299">
                  <c:v>1.2429327581794136</c:v>
                </c:pt>
                <c:pt idx="300">
                  <c:v>1.240390915702811</c:v>
                </c:pt>
                <c:pt idx="301">
                  <c:v>1.2358731192726877</c:v>
                </c:pt>
                <c:pt idx="302">
                  <c:v>1.2458783973975067</c:v>
                </c:pt>
                <c:pt idx="303">
                  <c:v>1.2520444632472454</c:v>
                </c:pt>
                <c:pt idx="304">
                  <c:v>1.2504617231155368</c:v>
                </c:pt>
                <c:pt idx="305">
                  <c:v>1.2506490202732061</c:v>
                </c:pt>
                <c:pt idx="306">
                  <c:v>1.2537531430036124</c:v>
                </c:pt>
                <c:pt idx="307">
                  <c:v>1.2527676407369719</c:v>
                </c:pt>
                <c:pt idx="308">
                  <c:v>1.2493567244637396</c:v>
                </c:pt>
                <c:pt idx="309">
                  <c:v>1.2453613365864777</c:v>
                </c:pt>
                <c:pt idx="310">
                  <c:v>1.2437369338948199</c:v>
                </c:pt>
                <c:pt idx="311">
                  <c:v>1.2383279225377146</c:v>
                </c:pt>
                <c:pt idx="312">
                  <c:v>1.2521665221656069</c:v>
                </c:pt>
                <c:pt idx="313">
                  <c:v>1.2544397491119248</c:v>
                </c:pt>
                <c:pt idx="314">
                  <c:v>1.2504447036236304</c:v>
                </c:pt>
                <c:pt idx="315">
                  <c:v>1.2362129123497969</c:v>
                </c:pt>
                <c:pt idx="316">
                  <c:v>1.2315428648752669</c:v>
                </c:pt>
                <c:pt idx="317">
                  <c:v>1.2314180048621615</c:v>
                </c:pt>
                <c:pt idx="318">
                  <c:v>1.2391760614472496</c:v>
                </c:pt>
                <c:pt idx="319">
                  <c:v>1.235327448173845</c:v>
                </c:pt>
                <c:pt idx="320">
                  <c:v>1.2557238069045475</c:v>
                </c:pt>
                <c:pt idx="321">
                  <c:v>1.2549953986265439</c:v>
                </c:pt>
                <c:pt idx="322">
                  <c:v>1.2610283767244526</c:v>
                </c:pt>
                <c:pt idx="323">
                  <c:v>1.2677168771484564</c:v>
                </c:pt>
                <c:pt idx="324">
                  <c:v>1.2714078706608369</c:v>
                </c:pt>
                <c:pt idx="325">
                  <c:v>1.2774270520887485</c:v>
                </c:pt>
                <c:pt idx="326">
                  <c:v>1.2769970143630618</c:v>
                </c:pt>
                <c:pt idx="327">
                  <c:v>1.2767681413425793</c:v>
                </c:pt>
                <c:pt idx="328">
                  <c:v>1.2818137184986722</c:v>
                </c:pt>
                <c:pt idx="329">
                  <c:v>1.2704037686872065</c:v>
                </c:pt>
                <c:pt idx="330">
                  <c:v>1.2699806880063753</c:v>
                </c:pt>
                <c:pt idx="331">
                  <c:v>1.2667867619980941</c:v>
                </c:pt>
                <c:pt idx="332">
                  <c:v>1.2744677378315945</c:v>
                </c:pt>
                <c:pt idx="333">
                  <c:v>1.2741972657868099</c:v>
                </c:pt>
                <c:pt idx="334">
                  <c:v>1.274640992972071</c:v>
                </c:pt>
                <c:pt idx="335">
                  <c:v>1.2775778114483887</c:v>
                </c:pt>
                <c:pt idx="336">
                  <c:v>1.2614088604229969</c:v>
                </c:pt>
                <c:pt idx="337">
                  <c:v>1.2749814262915264</c:v>
                </c:pt>
                <c:pt idx="338">
                  <c:v>1.2815512642473859</c:v>
                </c:pt>
                <c:pt idx="339">
                  <c:v>1.2798236898517905</c:v>
                </c:pt>
                <c:pt idx="340">
                  <c:v>1.2748288632849758</c:v>
                </c:pt>
                <c:pt idx="341">
                  <c:v>1.2783599597463604</c:v>
                </c:pt>
                <c:pt idx="342">
                  <c:v>1.2790946772831522</c:v>
                </c:pt>
                <c:pt idx="343">
                  <c:v>1.2676732426749482</c:v>
                </c:pt>
                <c:pt idx="344">
                  <c:v>1.2409298189737636</c:v>
                </c:pt>
                <c:pt idx="345">
                  <c:v>1.2348638649771992</c:v>
                </c:pt>
                <c:pt idx="346">
                  <c:v>1.2424235885826784</c:v>
                </c:pt>
                <c:pt idx="347">
                  <c:v>1.2296742397807088</c:v>
                </c:pt>
                <c:pt idx="348">
                  <c:v>1.2434515708425464</c:v>
                </c:pt>
                <c:pt idx="349">
                  <c:v>1.2353861663208374</c:v>
                </c:pt>
                <c:pt idx="350">
                  <c:v>1.2068529063034374</c:v>
                </c:pt>
                <c:pt idx="351">
                  <c:v>1.2160395670679021</c:v>
                </c:pt>
                <c:pt idx="352">
                  <c:v>1.2135706193281264</c:v>
                </c:pt>
                <c:pt idx="353">
                  <c:v>1.2285740323718506</c:v>
                </c:pt>
                <c:pt idx="354">
                  <c:v>1.2448086712261504</c:v>
                </c:pt>
                <c:pt idx="355">
                  <c:v>1.2467605743706214</c:v>
                </c:pt>
                <c:pt idx="356">
                  <c:v>1.2604766324852616</c:v>
                </c:pt>
                <c:pt idx="357">
                  <c:v>1.2601371810665238</c:v>
                </c:pt>
                <c:pt idx="358">
                  <c:v>1.267437459906618</c:v>
                </c:pt>
                <c:pt idx="359">
                  <c:v>1.2735181973500922</c:v>
                </c:pt>
                <c:pt idx="360">
                  <c:v>1.2749926776652398</c:v>
                </c:pt>
                <c:pt idx="361">
                  <c:v>1.2666467585995145</c:v>
                </c:pt>
                <c:pt idx="362">
                  <c:v>1.2742635183627182</c:v>
                </c:pt>
                <c:pt idx="363">
                  <c:v>1.2718162306080236</c:v>
                </c:pt>
                <c:pt idx="364">
                  <c:v>1.2796601107643941</c:v>
                </c:pt>
                <c:pt idx="365">
                  <c:v>1.2779343663104403</c:v>
                </c:pt>
                <c:pt idx="366">
                  <c:v>1.2779620701023773</c:v>
                </c:pt>
                <c:pt idx="367">
                  <c:v>1.2842699360762198</c:v>
                </c:pt>
                <c:pt idx="368">
                  <c:v>1.2878387573370458</c:v>
                </c:pt>
                <c:pt idx="369">
                  <c:v>1.2783011756222411</c:v>
                </c:pt>
                <c:pt idx="370">
                  <c:v>1.2976703706698418</c:v>
                </c:pt>
                <c:pt idx="371">
                  <c:v>1.2976011194786654</c:v>
                </c:pt>
                <c:pt idx="372">
                  <c:v>1.299829034628954</c:v>
                </c:pt>
                <c:pt idx="373">
                  <c:v>1.300528263861237</c:v>
                </c:pt>
                <c:pt idx="374">
                  <c:v>1.299925655959254</c:v>
                </c:pt>
                <c:pt idx="375">
                  <c:v>1.2933024357147764</c:v>
                </c:pt>
                <c:pt idx="376">
                  <c:v>1.2936970909287866</c:v>
                </c:pt>
                <c:pt idx="377">
                  <c:v>1.2784701476782907</c:v>
                </c:pt>
                <c:pt idx="378">
                  <c:v>1.2748574626114717</c:v>
                </c:pt>
                <c:pt idx="379">
                  <c:v>1.287054972435562</c:v>
                </c:pt>
                <c:pt idx="380">
                  <c:v>1.2963136065119591</c:v>
                </c:pt>
                <c:pt idx="381">
                  <c:v>1.2883405835353376</c:v>
                </c:pt>
                <c:pt idx="382">
                  <c:v>1.2960994077499193</c:v>
                </c:pt>
                <c:pt idx="383">
                  <c:v>1.2922927827591355</c:v>
                </c:pt>
                <c:pt idx="384">
                  <c:v>1.2859908666692876</c:v>
                </c:pt>
                <c:pt idx="385">
                  <c:v>1.2916418216451762</c:v>
                </c:pt>
                <c:pt idx="386">
                  <c:v>1.2825680750465434</c:v>
                </c:pt>
                <c:pt idx="387">
                  <c:v>1.2801287833969821</c:v>
                </c:pt>
                <c:pt idx="388">
                  <c:v>1.2860551562385356</c:v>
                </c:pt>
                <c:pt idx="389">
                  <c:v>1.2962058442770648</c:v>
                </c:pt>
                <c:pt idx="390">
                  <c:v>1.3052982868266225</c:v>
                </c:pt>
                <c:pt idx="391">
                  <c:v>1.3090174226928772</c:v>
                </c:pt>
                <c:pt idx="392">
                  <c:v>1.3075420518771741</c:v>
                </c:pt>
                <c:pt idx="393">
                  <c:v>1.2910454289359941</c:v>
                </c:pt>
                <c:pt idx="394">
                  <c:v>1.2770913557117947</c:v>
                </c:pt>
                <c:pt idx="395">
                  <c:v>1.2818722496812331</c:v>
                </c:pt>
                <c:pt idx="396">
                  <c:v>1.2957920870583728</c:v>
                </c:pt>
                <c:pt idx="397">
                  <c:v>1.2684432093141618</c:v>
                </c:pt>
                <c:pt idx="398">
                  <c:v>1.2563523433909745</c:v>
                </c:pt>
                <c:pt idx="399">
                  <c:v>1.2666339338135628</c:v>
                </c:pt>
                <c:pt idx="400">
                  <c:v>1.2751641840484571</c:v>
                </c:pt>
                <c:pt idx="401">
                  <c:v>1.2884690251236606</c:v>
                </c:pt>
                <c:pt idx="402">
                  <c:v>1.2902251675111367</c:v>
                </c:pt>
                <c:pt idx="403">
                  <c:v>1.2950867291536563</c:v>
                </c:pt>
                <c:pt idx="404">
                  <c:v>1.3003755665773078</c:v>
                </c:pt>
                <c:pt idx="405">
                  <c:v>1.2974942611129503</c:v>
                </c:pt>
                <c:pt idx="406">
                  <c:v>1.299720117556959</c:v>
                </c:pt>
                <c:pt idx="407">
                  <c:v>1.2891542174879327</c:v>
                </c:pt>
                <c:pt idx="408">
                  <c:v>1.2933192111754102</c:v>
                </c:pt>
                <c:pt idx="409">
                  <c:v>1.2994618471057935</c:v>
                </c:pt>
                <c:pt idx="410">
                  <c:v>1.3033440573679789</c:v>
                </c:pt>
                <c:pt idx="411">
                  <c:v>1.3031572540480711</c:v>
                </c:pt>
                <c:pt idx="412">
                  <c:v>1.3013988592629311</c:v>
                </c:pt>
                <c:pt idx="413">
                  <c:v>1.3038317687741903</c:v>
                </c:pt>
                <c:pt idx="414">
                  <c:v>1.2920594748105061</c:v>
                </c:pt>
                <c:pt idx="415">
                  <c:v>1.2992959898124974</c:v>
                </c:pt>
                <c:pt idx="416">
                  <c:v>1.2975099871157671</c:v>
                </c:pt>
                <c:pt idx="417">
                  <c:v>1.2994800434932796</c:v>
                </c:pt>
                <c:pt idx="418">
                  <c:v>1.311989141044414</c:v>
                </c:pt>
                <c:pt idx="419">
                  <c:v>1.3125424165660871</c:v>
                </c:pt>
                <c:pt idx="420">
                  <c:v>1.3063575450034208</c:v>
                </c:pt>
                <c:pt idx="421">
                  <c:v>1.2940701084183541</c:v>
                </c:pt>
                <c:pt idx="422">
                  <c:v>1.2989098757162953</c:v>
                </c:pt>
                <c:pt idx="423">
                  <c:v>1.3038943510526506</c:v>
                </c:pt>
                <c:pt idx="424">
                  <c:v>1.2953934756312955</c:v>
                </c:pt>
                <c:pt idx="425">
                  <c:v>1.3058645317413544</c:v>
                </c:pt>
                <c:pt idx="426">
                  <c:v>1.3089456732316918</c:v>
                </c:pt>
                <c:pt idx="427">
                  <c:v>1.3144947813167269</c:v>
                </c:pt>
                <c:pt idx="428">
                  <c:v>1.3223422464780337</c:v>
                </c:pt>
                <c:pt idx="429">
                  <c:v>1.3208682445173092</c:v>
                </c:pt>
                <c:pt idx="430">
                  <c:v>1.3279385335565543</c:v>
                </c:pt>
                <c:pt idx="431">
                  <c:v>1.3303846277068248</c:v>
                </c:pt>
                <c:pt idx="432">
                  <c:v>1.3313525472612258</c:v>
                </c:pt>
                <c:pt idx="433">
                  <c:v>1.3308475670854738</c:v>
                </c:pt>
                <c:pt idx="434">
                  <c:v>1.3333626946443315</c:v>
                </c:pt>
                <c:pt idx="435">
                  <c:v>1.3420350253239561</c:v>
                </c:pt>
                <c:pt idx="436">
                  <c:v>1.348231326481516</c:v>
                </c:pt>
                <c:pt idx="437">
                  <c:v>1.3494963595183089</c:v>
                </c:pt>
                <c:pt idx="438">
                  <c:v>1.3491643511658817</c:v>
                </c:pt>
                <c:pt idx="439">
                  <c:v>1.3443838589237453</c:v>
                </c:pt>
                <c:pt idx="440">
                  <c:v>1.3348197454963655</c:v>
                </c:pt>
                <c:pt idx="441">
                  <c:v>1.3389972426974126</c:v>
                </c:pt>
                <c:pt idx="442">
                  <c:v>1.340117123573014</c:v>
                </c:pt>
                <c:pt idx="443">
                  <c:v>1.3430254894321461</c:v>
                </c:pt>
                <c:pt idx="444">
                  <c:v>1.3533523456416161</c:v>
                </c:pt>
                <c:pt idx="445">
                  <c:v>1.3550801208894896</c:v>
                </c:pt>
                <c:pt idx="446">
                  <c:v>1.3574224527842036</c:v>
                </c:pt>
                <c:pt idx="447">
                  <c:v>1.3572426379140525</c:v>
                </c:pt>
                <c:pt idx="448">
                  <c:v>1.3484801383634069</c:v>
                </c:pt>
                <c:pt idx="449">
                  <c:v>1.3550681818451382</c:v>
                </c:pt>
                <c:pt idx="450">
                  <c:v>1.3534698118378652</c:v>
                </c:pt>
                <c:pt idx="451">
                  <c:v>1.3560536536387151</c:v>
                </c:pt>
                <c:pt idx="452">
                  <c:v>1.3555487461088109</c:v>
                </c:pt>
                <c:pt idx="453">
                  <c:v>1.3645707229934712</c:v>
                </c:pt>
                <c:pt idx="454">
                  <c:v>1.3654693901484976</c:v>
                </c:pt>
                <c:pt idx="455">
                  <c:v>1.3729311031361509</c:v>
                </c:pt>
                <c:pt idx="456">
                  <c:v>1.3675337252982314</c:v>
                </c:pt>
                <c:pt idx="457">
                  <c:v>1.357860161035475</c:v>
                </c:pt>
                <c:pt idx="458">
                  <c:v>1.3641518318045225</c:v>
                </c:pt>
                <c:pt idx="459">
                  <c:v>1.3585046825623168</c:v>
                </c:pt>
                <c:pt idx="460">
                  <c:v>1.3605015440230555</c:v>
                </c:pt>
                <c:pt idx="461">
                  <c:v>1.3670752776635666</c:v>
                </c:pt>
                <c:pt idx="462">
                  <c:v>1.3644313653369498</c:v>
                </c:pt>
                <c:pt idx="463">
                  <c:v>1.3701515077369448</c:v>
                </c:pt>
                <c:pt idx="464">
                  <c:v>1.3538403602547466</c:v>
                </c:pt>
                <c:pt idx="465">
                  <c:v>1.3676666190406419</c:v>
                </c:pt>
                <c:pt idx="466">
                  <c:v>1.364489579120451</c:v>
                </c:pt>
                <c:pt idx="467">
                  <c:v>1.3713169376383807</c:v>
                </c:pt>
                <c:pt idx="468">
                  <c:v>1.3737207336786861</c:v>
                </c:pt>
                <c:pt idx="469">
                  <c:v>1.3743911802147115</c:v>
                </c:pt>
                <c:pt idx="470">
                  <c:v>1.3677103490837901</c:v>
                </c:pt>
                <c:pt idx="471">
                  <c:v>1.3681043575009333</c:v>
                </c:pt>
                <c:pt idx="472">
                  <c:v>1.3618958638698511</c:v>
                </c:pt>
                <c:pt idx="473">
                  <c:v>1.3619788215724589</c:v>
                </c:pt>
                <c:pt idx="474">
                  <c:v>1.3344641496889877</c:v>
                </c:pt>
                <c:pt idx="475">
                  <c:v>1.3306433037269758</c:v>
                </c:pt>
                <c:pt idx="476">
                  <c:v>1.3401751437083478</c:v>
                </c:pt>
                <c:pt idx="477">
                  <c:v>1.3271316694796171</c:v>
                </c:pt>
                <c:pt idx="478">
                  <c:v>1.3271524034821871</c:v>
                </c:pt>
                <c:pt idx="479">
                  <c:v>1.3197573876543098</c:v>
                </c:pt>
                <c:pt idx="480">
                  <c:v>1.3348889500098813</c:v>
                </c:pt>
                <c:pt idx="481">
                  <c:v>1.3385673494999633</c:v>
                </c:pt>
                <c:pt idx="482">
                  <c:v>1.336374830144603</c:v>
                </c:pt>
                <c:pt idx="483">
                  <c:v>1.3453082047573526</c:v>
                </c:pt>
                <c:pt idx="484">
                  <c:v>1.3511419397309463</c:v>
                </c:pt>
                <c:pt idx="485">
                  <c:v>1.3510590102776041</c:v>
                </c:pt>
                <c:pt idx="486">
                  <c:v>1.362536956611361</c:v>
                </c:pt>
                <c:pt idx="487">
                  <c:v>1.3693335601157282</c:v>
                </c:pt>
                <c:pt idx="488">
                  <c:v>1.3727222923895421</c:v>
                </c:pt>
                <c:pt idx="489">
                  <c:v>1.3767657209169268</c:v>
                </c:pt>
                <c:pt idx="490">
                  <c:v>1.3740196382625078</c:v>
                </c:pt>
                <c:pt idx="491">
                  <c:v>1.3805824289186481</c:v>
                </c:pt>
                <c:pt idx="492">
                  <c:v>1.3820327875370215</c:v>
                </c:pt>
                <c:pt idx="493">
                  <c:v>1.38210188675794</c:v>
                </c:pt>
                <c:pt idx="494">
                  <c:v>1.3797642990061314</c:v>
                </c:pt>
                <c:pt idx="495">
                  <c:v>1.3843380960663458</c:v>
                </c:pt>
                <c:pt idx="496">
                  <c:v>1.3835846959630138</c:v>
                </c:pt>
                <c:pt idx="497">
                  <c:v>1.3825063086360247</c:v>
                </c:pt>
                <c:pt idx="498">
                  <c:v>1.3803832959075537</c:v>
                </c:pt>
                <c:pt idx="499">
                  <c:v>1.3873173468579663</c:v>
                </c:pt>
                <c:pt idx="500">
                  <c:v>1.3830473438461373</c:v>
                </c:pt>
                <c:pt idx="501">
                  <c:v>1.3739656014284347</c:v>
                </c:pt>
                <c:pt idx="502">
                  <c:v>1.3789660715965968</c:v>
                </c:pt>
                <c:pt idx="503">
                  <c:v>1.3801816465291912</c:v>
                </c:pt>
                <c:pt idx="504">
                  <c:v>1.3719275397384743</c:v>
                </c:pt>
                <c:pt idx="505">
                  <c:v>1.3709529408864884</c:v>
                </c:pt>
                <c:pt idx="506">
                  <c:v>1.3811754783006986</c:v>
                </c:pt>
                <c:pt idx="507">
                  <c:v>1.3829638548932115</c:v>
                </c:pt>
                <c:pt idx="508">
                  <c:v>1.3897116640999632</c:v>
                </c:pt>
                <c:pt idx="509">
                  <c:v>1.3890482116697462</c:v>
                </c:pt>
                <c:pt idx="510">
                  <c:v>1.3778724715242545</c:v>
                </c:pt>
                <c:pt idx="511">
                  <c:v>1.369890125134791</c:v>
                </c:pt>
                <c:pt idx="512">
                  <c:v>1.3805779560740528</c:v>
                </c:pt>
                <c:pt idx="513">
                  <c:v>1.3580733151481923</c:v>
                </c:pt>
                <c:pt idx="514">
                  <c:v>1.369670267787279</c:v>
                </c:pt>
                <c:pt idx="515">
                  <c:v>1.3661774882684408</c:v>
                </c:pt>
                <c:pt idx="516">
                  <c:v>1.3623661103794864</c:v>
                </c:pt>
                <c:pt idx="517">
                  <c:v>1.3441960920569189</c:v>
                </c:pt>
                <c:pt idx="518">
                  <c:v>1.3442029989537752</c:v>
                </c:pt>
                <c:pt idx="519">
                  <c:v>1.3591285528005626</c:v>
                </c:pt>
                <c:pt idx="520">
                  <c:v>1.3569996868764735</c:v>
                </c:pt>
                <c:pt idx="521">
                  <c:v>1.3363167952079524</c:v>
                </c:pt>
                <c:pt idx="522">
                  <c:v>1.3594496782888921</c:v>
                </c:pt>
                <c:pt idx="523">
                  <c:v>1.3310673315788544</c:v>
                </c:pt>
                <c:pt idx="524">
                  <c:v>1.3157372922257451</c:v>
                </c:pt>
                <c:pt idx="525">
                  <c:v>1.317813052633785</c:v>
                </c:pt>
                <c:pt idx="526">
                  <c:v>1.3070948554169739</c:v>
                </c:pt>
                <c:pt idx="527">
                  <c:v>1.3072843275928443</c:v>
                </c:pt>
                <c:pt idx="528">
                  <c:v>1.3240199376727342</c:v>
                </c:pt>
                <c:pt idx="529">
                  <c:v>1.336069996934472</c:v>
                </c:pt>
                <c:pt idx="530">
                  <c:v>1.3619701959662189</c:v>
                </c:pt>
                <c:pt idx="531">
                  <c:v>1.3519922961193322</c:v>
                </c:pt>
                <c:pt idx="532">
                  <c:v>1.3685248981964193</c:v>
                </c:pt>
                <c:pt idx="533">
                  <c:v>1.3781438286369638</c:v>
                </c:pt>
                <c:pt idx="534">
                  <c:v>1.3760728619492251</c:v>
                </c:pt>
                <c:pt idx="535">
                  <c:v>1.3924045659221904</c:v>
                </c:pt>
                <c:pt idx="536">
                  <c:v>1.3904742531594942</c:v>
                </c:pt>
                <c:pt idx="537">
                  <c:v>1.399110224055407</c:v>
                </c:pt>
                <c:pt idx="538">
                  <c:v>1.4154281896956762</c:v>
                </c:pt>
                <c:pt idx="539">
                  <c:v>1.4152598475004923</c:v>
                </c:pt>
                <c:pt idx="540">
                  <c:v>1.4112492670472399</c:v>
                </c:pt>
                <c:pt idx="541">
                  <c:v>1.4192712672002172</c:v>
                </c:pt>
                <c:pt idx="542">
                  <c:v>1.4246196438388008</c:v>
                </c:pt>
                <c:pt idx="543">
                  <c:v>1.4251175259924218</c:v>
                </c:pt>
                <c:pt idx="544">
                  <c:v>1.429557257120933</c:v>
                </c:pt>
                <c:pt idx="545">
                  <c:v>1.4285546568009293</c:v>
                </c:pt>
                <c:pt idx="546">
                  <c:v>1.4293113993126265</c:v>
                </c:pt>
                <c:pt idx="547">
                  <c:v>1.4296547858461111</c:v>
                </c:pt>
                <c:pt idx="548">
                  <c:v>1.4307057090074506</c:v>
                </c:pt>
                <c:pt idx="549">
                  <c:v>1.4380320657206951</c:v>
                </c:pt>
                <c:pt idx="550">
                  <c:v>1.4358717838074864</c:v>
                </c:pt>
                <c:pt idx="551">
                  <c:v>1.4386934868315062</c:v>
                </c:pt>
                <c:pt idx="552">
                  <c:v>1.4462080887848405</c:v>
                </c:pt>
                <c:pt idx="553">
                  <c:v>1.4503442038372303</c:v>
                </c:pt>
                <c:pt idx="554">
                  <c:v>1.4486752229812061</c:v>
                </c:pt>
                <c:pt idx="555">
                  <c:v>1.4527344529023927</c:v>
                </c:pt>
                <c:pt idx="556">
                  <c:v>1.4490362917623951</c:v>
                </c:pt>
                <c:pt idx="557">
                  <c:v>1.4391064337144166</c:v>
                </c:pt>
                <c:pt idx="558">
                  <c:v>1.4482650719752321</c:v>
                </c:pt>
                <c:pt idx="559">
                  <c:v>1.4537071594146482</c:v>
                </c:pt>
                <c:pt idx="560">
                  <c:v>1.4520172301297603</c:v>
                </c:pt>
                <c:pt idx="561">
                  <c:v>1.4544330055394721</c:v>
                </c:pt>
                <c:pt idx="562">
                  <c:v>1.443840378507584</c:v>
                </c:pt>
                <c:pt idx="563">
                  <c:v>1.4434969515823151</c:v>
                </c:pt>
                <c:pt idx="564">
                  <c:v>1.4196993233805026</c:v>
                </c:pt>
                <c:pt idx="565">
                  <c:v>1.4261241198451318</c:v>
                </c:pt>
                <c:pt idx="566">
                  <c:v>1.402812031212898</c:v>
                </c:pt>
                <c:pt idx="567">
                  <c:v>1.3938862038485667</c:v>
                </c:pt>
                <c:pt idx="568">
                  <c:v>1.3820029720589015</c:v>
                </c:pt>
                <c:pt idx="569">
                  <c:v>1.4098476522638155</c:v>
                </c:pt>
                <c:pt idx="570">
                  <c:v>1.4433052990503883</c:v>
                </c:pt>
                <c:pt idx="571">
                  <c:v>1.4498863030837739</c:v>
                </c:pt>
                <c:pt idx="572">
                  <c:v>1.4554004476372226</c:v>
                </c:pt>
                <c:pt idx="573">
                  <c:v>1.457939968519649</c:v>
                </c:pt>
                <c:pt idx="574">
                  <c:v>1.4577368957460011</c:v>
                </c:pt>
                <c:pt idx="575">
                  <c:v>1.4625533230888843</c:v>
                </c:pt>
                <c:pt idx="576">
                  <c:v>1.4638131373869969</c:v>
                </c:pt>
                <c:pt idx="577">
                  <c:v>1.4566395640725671</c:v>
                </c:pt>
                <c:pt idx="578">
                  <c:v>1.4415425303881935</c:v>
                </c:pt>
                <c:pt idx="579">
                  <c:v>1.4410523407979501</c:v>
                </c:pt>
                <c:pt idx="580">
                  <c:v>1.4144689377097646</c:v>
                </c:pt>
                <c:pt idx="581">
                  <c:v>1.401833106020409</c:v>
                </c:pt>
                <c:pt idx="582">
                  <c:v>1.4180421047765246</c:v>
                </c:pt>
                <c:pt idx="583">
                  <c:v>1.4431843206636374</c:v>
                </c:pt>
                <c:pt idx="584">
                  <c:v>1.4310047067307219</c:v>
                </c:pt>
                <c:pt idx="585">
                  <c:v>1.4193755138931892</c:v>
                </c:pt>
                <c:pt idx="586">
                  <c:v>1.4157108352049512</c:v>
                </c:pt>
                <c:pt idx="587">
                  <c:v>1.4074572067794697</c:v>
                </c:pt>
                <c:pt idx="588">
                  <c:v>1.3943806410165518</c:v>
                </c:pt>
                <c:pt idx="589">
                  <c:v>1.4129745583328448</c:v>
                </c:pt>
                <c:pt idx="590">
                  <c:v>1.4151629027547961</c:v>
                </c:pt>
                <c:pt idx="591">
                  <c:v>1.4218431673029956</c:v>
                </c:pt>
                <c:pt idx="592">
                  <c:v>1.4433902876821245</c:v>
                </c:pt>
                <c:pt idx="593">
                  <c:v>1.4354419170815118</c:v>
                </c:pt>
                <c:pt idx="594">
                  <c:v>1.4391240532446616</c:v>
                </c:pt>
                <c:pt idx="595">
                  <c:v>1.4197271519165933</c:v>
                </c:pt>
                <c:pt idx="596">
                  <c:v>1.4004366151689456</c:v>
                </c:pt>
                <c:pt idx="597">
                  <c:v>1.413726106225031</c:v>
                </c:pt>
                <c:pt idx="598">
                  <c:v>1.3952386768864038</c:v>
                </c:pt>
                <c:pt idx="599">
                  <c:v>1.4132082030231006</c:v>
                </c:pt>
                <c:pt idx="600">
                  <c:v>1.4334682557120768</c:v>
                </c:pt>
                <c:pt idx="601">
                  <c:v>1.4274982946746932</c:v>
                </c:pt>
                <c:pt idx="602">
                  <c:v>1.4421141728146494</c:v>
                </c:pt>
                <c:pt idx="603">
                  <c:v>1.4371763682783389</c:v>
                </c:pt>
                <c:pt idx="604">
                  <c:v>1.4310593880965297</c:v>
                </c:pt>
                <c:pt idx="605">
                  <c:v>1.4462557108482437</c:v>
                </c:pt>
                <c:pt idx="606">
                  <c:v>1.4462137612104971</c:v>
                </c:pt>
                <c:pt idx="607">
                  <c:v>1.4600949816267501</c:v>
                </c:pt>
                <c:pt idx="608">
                  <c:v>1.4660323914831845</c:v>
                </c:pt>
                <c:pt idx="609">
                  <c:v>1.4683725503719507</c:v>
                </c:pt>
                <c:pt idx="610">
                  <c:v>1.4679110640498747</c:v>
                </c:pt>
                <c:pt idx="611">
                  <c:v>1.4663512162582371</c:v>
                </c:pt>
                <c:pt idx="612">
                  <c:v>1.4753073907962357</c:v>
                </c:pt>
                <c:pt idx="613">
                  <c:v>1.4748598999492375</c:v>
                </c:pt>
                <c:pt idx="614">
                  <c:v>1.4789230505414859</c:v>
                </c:pt>
                <c:pt idx="615">
                  <c:v>1.4777900815869685</c:v>
                </c:pt>
                <c:pt idx="616">
                  <c:v>1.4756072922611991</c:v>
                </c:pt>
                <c:pt idx="617">
                  <c:v>1.4712384799374658</c:v>
                </c:pt>
                <c:pt idx="618">
                  <c:v>1.4802222871577839</c:v>
                </c:pt>
                <c:pt idx="619">
                  <c:v>1.4734888488776234</c:v>
                </c:pt>
                <c:pt idx="620">
                  <c:v>1.4670082072591493</c:v>
                </c:pt>
                <c:pt idx="621">
                  <c:v>1.4687618110989105</c:v>
                </c:pt>
                <c:pt idx="622">
                  <c:v>1.4477947332161332</c:v>
                </c:pt>
                <c:pt idx="623">
                  <c:v>1.4534942666654964</c:v>
                </c:pt>
                <c:pt idx="624">
                  <c:v>1.4286295284268107</c:v>
                </c:pt>
                <c:pt idx="625">
                  <c:v>1.4258872752337222</c:v>
                </c:pt>
                <c:pt idx="626">
                  <c:v>1.4437432638362604</c:v>
                </c:pt>
                <c:pt idx="627">
                  <c:v>1.4349462283718835</c:v>
                </c:pt>
                <c:pt idx="628">
                  <c:v>1.4542360521298074</c:v>
                </c:pt>
                <c:pt idx="629">
                  <c:v>1.4493996411427037</c:v>
                </c:pt>
                <c:pt idx="630">
                  <c:v>1.466915803393479</c:v>
                </c:pt>
                <c:pt idx="631">
                  <c:v>1.4597506553883939</c:v>
                </c:pt>
                <c:pt idx="632">
                  <c:v>1.4728480421997545</c:v>
                </c:pt>
                <c:pt idx="633">
                  <c:v>1.4702747216343546</c:v>
                </c:pt>
                <c:pt idx="634">
                  <c:v>1.4612202070393823</c:v>
                </c:pt>
                <c:pt idx="635">
                  <c:v>1.4397900242252077</c:v>
                </c:pt>
                <c:pt idx="636">
                  <c:v>1.4363629502673669</c:v>
                </c:pt>
                <c:pt idx="637">
                  <c:v>1.439760959497089</c:v>
                </c:pt>
                <c:pt idx="638">
                  <c:v>1.4572719035902864</c:v>
                </c:pt>
                <c:pt idx="639">
                  <c:v>1.4443974324687441</c:v>
                </c:pt>
                <c:pt idx="640">
                  <c:v>1.4386584403581018</c:v>
                </c:pt>
                <c:pt idx="641">
                  <c:v>1.443727471015827</c:v>
                </c:pt>
                <c:pt idx="642">
                  <c:v>1.4532373001502201</c:v>
                </c:pt>
                <c:pt idx="643">
                  <c:v>1.4502377980003593</c:v>
                </c:pt>
                <c:pt idx="644">
                  <c:v>1.4541230228995088</c:v>
                </c:pt>
                <c:pt idx="645">
                  <c:v>1.4605903246988734</c:v>
                </c:pt>
                <c:pt idx="646">
                  <c:v>1.468169789930504</c:v>
                </c:pt>
                <c:pt idx="647">
                  <c:v>1.4614283267640735</c:v>
                </c:pt>
                <c:pt idx="648">
                  <c:v>1.463808054764143</c:v>
                </c:pt>
                <c:pt idx="649">
                  <c:v>1.4713248359038602</c:v>
                </c:pt>
                <c:pt idx="650">
                  <c:v>1.4701789714370548</c:v>
                </c:pt>
                <c:pt idx="651">
                  <c:v>1.4534546918226185</c:v>
                </c:pt>
                <c:pt idx="652">
                  <c:v>1.4668159552227371</c:v>
                </c:pt>
                <c:pt idx="653">
                  <c:v>1.4646424748297528</c:v>
                </c:pt>
                <c:pt idx="654">
                  <c:v>1.4720749788393777</c:v>
                </c:pt>
                <c:pt idx="655">
                  <c:v>1.4755416486772677</c:v>
                </c:pt>
                <c:pt idx="656">
                  <c:v>1.4788620041861371</c:v>
                </c:pt>
                <c:pt idx="657">
                  <c:v>1.4727248690400268</c:v>
                </c:pt>
                <c:pt idx="658">
                  <c:v>1.476797487569917</c:v>
                </c:pt>
                <c:pt idx="659">
                  <c:v>1.4712633516374902</c:v>
                </c:pt>
                <c:pt idx="660">
                  <c:v>1.4562851383665969</c:v>
                </c:pt>
                <c:pt idx="661">
                  <c:v>1.4721058745595816</c:v>
                </c:pt>
                <c:pt idx="662">
                  <c:v>1.476428649120723</c:v>
                </c:pt>
                <c:pt idx="663">
                  <c:v>1.4588473525914465</c:v>
                </c:pt>
                <c:pt idx="664">
                  <c:v>1.4523326466964184</c:v>
                </c:pt>
                <c:pt idx="665">
                  <c:v>1.4578030950996137</c:v>
                </c:pt>
                <c:pt idx="666">
                  <c:v>1.4772911553349428</c:v>
                </c:pt>
                <c:pt idx="667">
                  <c:v>1.4697532071689186</c:v>
                </c:pt>
                <c:pt idx="668">
                  <c:v>1.4654115339162237</c:v>
                </c:pt>
                <c:pt idx="669">
                  <c:v>1.4649646769555922</c:v>
                </c:pt>
                <c:pt idx="670">
                  <c:v>1.4806713673969256</c:v>
                </c:pt>
                <c:pt idx="671">
                  <c:v>1.481808780746442</c:v>
                </c:pt>
                <c:pt idx="672">
                  <c:v>1.4863184082384731</c:v>
                </c:pt>
                <c:pt idx="673">
                  <c:v>1.4853617524058462</c:v>
                </c:pt>
                <c:pt idx="674">
                  <c:v>1.4839789420006562</c:v>
                </c:pt>
                <c:pt idx="675">
                  <c:v>1.4874442699181218</c:v>
                </c:pt>
                <c:pt idx="676">
                  <c:v>1.484117778367628</c:v>
                </c:pt>
                <c:pt idx="677">
                  <c:v>1.4687791923623623</c:v>
                </c:pt>
                <c:pt idx="678">
                  <c:v>1.4821757877269996</c:v>
                </c:pt>
                <c:pt idx="679">
                  <c:v>1.480296994246449</c:v>
                </c:pt>
                <c:pt idx="680">
                  <c:v>1.470914211993307</c:v>
                </c:pt>
                <c:pt idx="681">
                  <c:v>1.4739403264113153</c:v>
                </c:pt>
                <c:pt idx="682">
                  <c:v>1.4724528837514446</c:v>
                </c:pt>
                <c:pt idx="683">
                  <c:v>1.4755695414674579</c:v>
                </c:pt>
                <c:pt idx="684">
                  <c:v>1.4627902654849383</c:v>
                </c:pt>
                <c:pt idx="685">
                  <c:v>1.4606879277705787</c:v>
                </c:pt>
                <c:pt idx="686">
                  <c:v>1.4511999751465836</c:v>
                </c:pt>
                <c:pt idx="687">
                  <c:v>1.4518070506337488</c:v>
                </c:pt>
                <c:pt idx="688">
                  <c:v>1.4691858604752936</c:v>
                </c:pt>
                <c:pt idx="689">
                  <c:v>1.4717378989376815</c:v>
                </c:pt>
                <c:pt idx="690">
                  <c:v>1.461407954574776</c:v>
                </c:pt>
                <c:pt idx="691">
                  <c:v>1.4546369511589521</c:v>
                </c:pt>
                <c:pt idx="692">
                  <c:v>1.4628900944070564</c:v>
                </c:pt>
                <c:pt idx="693">
                  <c:v>1.4657832973868237</c:v>
                </c:pt>
                <c:pt idx="694">
                  <c:v>1.4802270919371103</c:v>
                </c:pt>
                <c:pt idx="695">
                  <c:v>1.4723558138337334</c:v>
                </c:pt>
                <c:pt idx="696">
                  <c:v>1.4813023150119369</c:v>
                </c:pt>
                <c:pt idx="697">
                  <c:v>1.4822440313527463</c:v>
                </c:pt>
                <c:pt idx="698">
                  <c:v>1.4713042911028169</c:v>
                </c:pt>
                <c:pt idx="699">
                  <c:v>1.4669227543146819</c:v>
                </c:pt>
                <c:pt idx="700">
                  <c:v>1.4663504736763098</c:v>
                </c:pt>
                <c:pt idx="701">
                  <c:v>1.4354296556876367</c:v>
                </c:pt>
                <c:pt idx="702">
                  <c:v>1.439240517704703</c:v>
                </c:pt>
                <c:pt idx="703">
                  <c:v>1.4491888160191424</c:v>
                </c:pt>
                <c:pt idx="704">
                  <c:v>1.4487422892031057</c:v>
                </c:pt>
                <c:pt idx="705">
                  <c:v>1.4431367817638527</c:v>
                </c:pt>
                <c:pt idx="706">
                  <c:v>1.4518858318202548</c:v>
                </c:pt>
                <c:pt idx="707">
                  <c:v>1.427504387198377</c:v>
                </c:pt>
                <c:pt idx="708">
                  <c:v>1.4307300408114911</c:v>
                </c:pt>
                <c:pt idx="709">
                  <c:v>1.4482750239513129</c:v>
                </c:pt>
                <c:pt idx="710">
                  <c:v>1.464213693829296</c:v>
                </c:pt>
                <c:pt idx="711">
                  <c:v>1.470719697351536</c:v>
                </c:pt>
                <c:pt idx="712">
                  <c:v>1.4696383755288291</c:v>
                </c:pt>
                <c:pt idx="713">
                  <c:v>1.4813700118134281</c:v>
                </c:pt>
                <c:pt idx="714">
                  <c:v>1.4830078745316539</c:v>
                </c:pt>
                <c:pt idx="715">
                  <c:v>1.4841510842910255</c:v>
                </c:pt>
                <c:pt idx="716">
                  <c:v>1.4778126252034376</c:v>
                </c:pt>
                <c:pt idx="717">
                  <c:v>1.4742798590580626</c:v>
                </c:pt>
                <c:pt idx="718">
                  <c:v>1.4658879485786436</c:v>
                </c:pt>
                <c:pt idx="719">
                  <c:v>1.4501134987617683</c:v>
                </c:pt>
                <c:pt idx="720">
                  <c:v>1.4417148038049266</c:v>
                </c:pt>
                <c:pt idx="721">
                  <c:v>1.4594623445383936</c:v>
                </c:pt>
                <c:pt idx="722">
                  <c:v>1.4701049052364552</c:v>
                </c:pt>
                <c:pt idx="723">
                  <c:v>1.4701467369230341</c:v>
                </c:pt>
                <c:pt idx="724">
                  <c:v>1.4668033275195445</c:v>
                </c:pt>
                <c:pt idx="725">
                  <c:v>1.4627539664227147</c:v>
                </c:pt>
                <c:pt idx="726">
                  <c:v>1.4594594741147</c:v>
                </c:pt>
                <c:pt idx="727">
                  <c:v>1.4639981434905871</c:v>
                </c:pt>
                <c:pt idx="728">
                  <c:v>1.4526035792159757</c:v>
                </c:pt>
                <c:pt idx="729">
                  <c:v>1.4484214933644692</c:v>
                </c:pt>
                <c:pt idx="730">
                  <c:v>1.4668554103500571</c:v>
                </c:pt>
                <c:pt idx="731">
                  <c:v>1.4527690071994657</c:v>
                </c:pt>
                <c:pt idx="732">
                  <c:v>1.4541485755813899</c:v>
                </c:pt>
                <c:pt idx="733">
                  <c:v>1.4522931533971988</c:v>
                </c:pt>
                <c:pt idx="734">
                  <c:v>1.4579632864223564</c:v>
                </c:pt>
                <c:pt idx="735">
                  <c:v>1.4655416895635824</c:v>
                </c:pt>
                <c:pt idx="736">
                  <c:v>1.4616888192282105</c:v>
                </c:pt>
                <c:pt idx="737">
                  <c:v>1.4495725512558004</c:v>
                </c:pt>
                <c:pt idx="738">
                  <c:v>1.418659113137231</c:v>
                </c:pt>
                <c:pt idx="739">
                  <c:v>1.3727381680932476</c:v>
                </c:pt>
                <c:pt idx="740">
                  <c:v>1.3175384221709916</c:v>
                </c:pt>
                <c:pt idx="741">
                  <c:v>1.2996011081953098</c:v>
                </c:pt>
                <c:pt idx="742">
                  <c:v>1.3493645066411089</c:v>
                </c:pt>
                <c:pt idx="743">
                  <c:v>1.3817590273384852</c:v>
                </c:pt>
                <c:pt idx="744">
                  <c:v>1.3825999255460582</c:v>
                </c:pt>
                <c:pt idx="745">
                  <c:v>1.3709486061641476</c:v>
                </c:pt>
                <c:pt idx="746">
                  <c:v>1.3297891510346698</c:v>
                </c:pt>
                <c:pt idx="747">
                  <c:v>1.3538951248585469</c:v>
                </c:pt>
                <c:pt idx="748">
                  <c:v>1.3554712018641275</c:v>
                </c:pt>
                <c:pt idx="749">
                  <c:v>1.3345314882920587</c:v>
                </c:pt>
                <c:pt idx="750">
                  <c:v>1.3675926436994417</c:v>
                </c:pt>
                <c:pt idx="751">
                  <c:v>1.3484531319603268</c:v>
                </c:pt>
                <c:pt idx="752">
                  <c:v>1.3555514911233282</c:v>
                </c:pt>
                <c:pt idx="753">
                  <c:v>1.3616202972563878</c:v>
                </c:pt>
                <c:pt idx="754">
                  <c:v>1.3560403346257426</c:v>
                </c:pt>
                <c:pt idx="755">
                  <c:v>1.3733294690806446</c:v>
                </c:pt>
                <c:pt idx="756">
                  <c:v>1.3852330687766401</c:v>
                </c:pt>
                <c:pt idx="757">
                  <c:v>1.3816809287191598</c:v>
                </c:pt>
                <c:pt idx="758">
                  <c:v>1.3591646826276418</c:v>
                </c:pt>
                <c:pt idx="759">
                  <c:v>1.3653562511756996</c:v>
                </c:pt>
                <c:pt idx="760">
                  <c:v>1.3484327425179421</c:v>
                </c:pt>
                <c:pt idx="761">
                  <c:v>1.3456674382819047</c:v>
                </c:pt>
                <c:pt idx="762">
                  <c:v>1.3411343667270319</c:v>
                </c:pt>
                <c:pt idx="763">
                  <c:v>1.3405095467663288</c:v>
                </c:pt>
                <c:pt idx="764">
                  <c:v>1.3056546373381641</c:v>
                </c:pt>
                <c:pt idx="765">
                  <c:v>1.307263363707089</c:v>
                </c:pt>
                <c:pt idx="766">
                  <c:v>1.3319652360135597</c:v>
                </c:pt>
                <c:pt idx="767">
                  <c:v>1.3345918472915184</c:v>
                </c:pt>
                <c:pt idx="768">
                  <c:v>1.3535614323284584</c:v>
                </c:pt>
                <c:pt idx="769">
                  <c:v>1.3780941396695405</c:v>
                </c:pt>
                <c:pt idx="770">
                  <c:v>1.3731403226271037</c:v>
                </c:pt>
                <c:pt idx="771">
                  <c:v>1.3841303391785704</c:v>
                </c:pt>
                <c:pt idx="772">
                  <c:v>1.3962826318478805</c:v>
                </c:pt>
                <c:pt idx="773">
                  <c:v>1.3972947524002495</c:v>
                </c:pt>
                <c:pt idx="774">
                  <c:v>1.3877249408041765</c:v>
                </c:pt>
                <c:pt idx="775">
                  <c:v>1.3811645332361893</c:v>
                </c:pt>
                <c:pt idx="776">
                  <c:v>1.4015278066898718</c:v>
                </c:pt>
                <c:pt idx="777">
                  <c:v>1.4079188594591678</c:v>
                </c:pt>
                <c:pt idx="778">
                  <c:v>1.4082996802960599</c:v>
                </c:pt>
                <c:pt idx="779">
                  <c:v>1.4062969459584198</c:v>
                </c:pt>
                <c:pt idx="780">
                  <c:v>1.3980807822366574</c:v>
                </c:pt>
                <c:pt idx="781">
                  <c:v>1.4211362713006981</c:v>
                </c:pt>
                <c:pt idx="782">
                  <c:v>1.4367261444206825</c:v>
                </c:pt>
                <c:pt idx="783">
                  <c:v>1.4339748899202698</c:v>
                </c:pt>
                <c:pt idx="784">
                  <c:v>1.4303076900411387</c:v>
                </c:pt>
                <c:pt idx="785">
                  <c:v>1.4471429690476996</c:v>
                </c:pt>
                <c:pt idx="786">
                  <c:v>1.4464920635345417</c:v>
                </c:pt>
                <c:pt idx="787">
                  <c:v>1.4395176929640841</c:v>
                </c:pt>
                <c:pt idx="788">
                  <c:v>1.4565096227598284</c:v>
                </c:pt>
                <c:pt idx="789">
                  <c:v>1.4604776758447167</c:v>
                </c:pt>
                <c:pt idx="790">
                  <c:v>1.4552905319027298</c:v>
                </c:pt>
                <c:pt idx="791">
                  <c:v>1.4536420816303675</c:v>
                </c:pt>
                <c:pt idx="792">
                  <c:v>1.4531366632554754</c:v>
                </c:pt>
                <c:pt idx="793">
                  <c:v>1.4387922404711553</c:v>
                </c:pt>
                <c:pt idx="794">
                  <c:v>1.4409641071600667</c:v>
                </c:pt>
                <c:pt idx="795">
                  <c:v>1.4206621491256728</c:v>
                </c:pt>
                <c:pt idx="796">
                  <c:v>1.4046503290931058</c:v>
                </c:pt>
                <c:pt idx="797">
                  <c:v>1.4254298139393149</c:v>
                </c:pt>
                <c:pt idx="798">
                  <c:v>1.4235193431731259</c:v>
                </c:pt>
                <c:pt idx="799">
                  <c:v>1.4463428619824166</c:v>
                </c:pt>
                <c:pt idx="800">
                  <c:v>1.4447176091968623</c:v>
                </c:pt>
                <c:pt idx="801">
                  <c:v>1.4502118529037109</c:v>
                </c:pt>
                <c:pt idx="802">
                  <c:v>1.4484198212464356</c:v>
                </c:pt>
                <c:pt idx="803">
                  <c:v>1.4501888393598197</c:v>
                </c:pt>
                <c:pt idx="804">
                  <c:v>1.4500014051568511</c:v>
                </c:pt>
                <c:pt idx="805">
                  <c:v>1.4508619030750813</c:v>
                </c:pt>
                <c:pt idx="806">
                  <c:v>1.4441129193335471</c:v>
                </c:pt>
                <c:pt idx="807">
                  <c:v>1.459455106297483</c:v>
                </c:pt>
                <c:pt idx="808">
                  <c:v>1.4433184175168747</c:v>
                </c:pt>
                <c:pt idx="809">
                  <c:v>1.4224222282203502</c:v>
                </c:pt>
                <c:pt idx="810">
                  <c:v>1.4513229199151962</c:v>
                </c:pt>
                <c:pt idx="811">
                  <c:v>1.4411431887336639</c:v>
                </c:pt>
                <c:pt idx="812">
                  <c:v>1.4317598156409939</c:v>
                </c:pt>
                <c:pt idx="813">
                  <c:v>1.4206364143728289</c:v>
                </c:pt>
                <c:pt idx="814">
                  <c:v>1.4238312320517121</c:v>
                </c:pt>
                <c:pt idx="815">
                  <c:v>1.395904384463708</c:v>
                </c:pt>
                <c:pt idx="816">
                  <c:v>1.4025269940383585</c:v>
                </c:pt>
                <c:pt idx="817">
                  <c:v>1.4173412336600271</c:v>
                </c:pt>
                <c:pt idx="818">
                  <c:v>1.4377659987419318</c:v>
                </c:pt>
                <c:pt idx="819">
                  <c:v>1.4159770132721221</c:v>
                </c:pt>
                <c:pt idx="820">
                  <c:v>1.3905495888101869</c:v>
                </c:pt>
                <c:pt idx="821">
                  <c:v>1.4013240106017704</c:v>
                </c:pt>
                <c:pt idx="822">
                  <c:v>1.4136250037834754</c:v>
                </c:pt>
                <c:pt idx="823">
                  <c:v>1.4310713461598221</c:v>
                </c:pt>
                <c:pt idx="824">
                  <c:v>1.4287817869300654</c:v>
                </c:pt>
                <c:pt idx="825">
                  <c:v>1.4256656978728217</c:v>
                </c:pt>
                <c:pt idx="826">
                  <c:v>1.440740134498337</c:v>
                </c:pt>
                <c:pt idx="827">
                  <c:v>1.4303042786190261</c:v>
                </c:pt>
                <c:pt idx="828">
                  <c:v>1.4167787430700998</c:v>
                </c:pt>
                <c:pt idx="829">
                  <c:v>1.3949290574011224</c:v>
                </c:pt>
                <c:pt idx="830">
                  <c:v>1.3977332002745555</c:v>
                </c:pt>
                <c:pt idx="831">
                  <c:v>1.3792800647988002</c:v>
                </c:pt>
                <c:pt idx="832">
                  <c:v>1.3461969372655287</c:v>
                </c:pt>
                <c:pt idx="833">
                  <c:v>1.331526661532439</c:v>
                </c:pt>
                <c:pt idx="834">
                  <c:v>1.3326623215461111</c:v>
                </c:pt>
                <c:pt idx="835">
                  <c:v>1.3430204517773048</c:v>
                </c:pt>
                <c:pt idx="836">
                  <c:v>1.3090657213713508</c:v>
                </c:pt>
                <c:pt idx="837">
                  <c:v>1.3307413549233149</c:v>
                </c:pt>
                <c:pt idx="838">
                  <c:v>1.3016835966109352</c:v>
                </c:pt>
                <c:pt idx="839">
                  <c:v>1.3023756759733842</c:v>
                </c:pt>
                <c:pt idx="840">
                  <c:v>1.2870561359790444</c:v>
                </c:pt>
                <c:pt idx="841">
                  <c:v>1.2937256225548832</c:v>
                </c:pt>
                <c:pt idx="842">
                  <c:v>1.3197045501185241</c:v>
                </c:pt>
                <c:pt idx="843">
                  <c:v>1.2989040150295466</c:v>
                </c:pt>
                <c:pt idx="844">
                  <c:v>1.3171473970984375</c:v>
                </c:pt>
                <c:pt idx="845">
                  <c:v>1.3027603359559652</c:v>
                </c:pt>
                <c:pt idx="846">
                  <c:v>1.3099428868853662</c:v>
                </c:pt>
                <c:pt idx="847">
                  <c:v>1.3419823192370179</c:v>
                </c:pt>
                <c:pt idx="848">
                  <c:v>1.3413873615795942</c:v>
                </c:pt>
                <c:pt idx="849">
                  <c:v>1.3160069959988845</c:v>
                </c:pt>
                <c:pt idx="850">
                  <c:v>1.3225602108853272</c:v>
                </c:pt>
                <c:pt idx="851">
                  <c:v>1.3245779207818378</c:v>
                </c:pt>
                <c:pt idx="852">
                  <c:v>1.299868966430874</c:v>
                </c:pt>
                <c:pt idx="853">
                  <c:v>1.2813393338752701</c:v>
                </c:pt>
                <c:pt idx="854">
                  <c:v>1.280488715258538</c:v>
                </c:pt>
                <c:pt idx="855">
                  <c:v>1.28024672682329</c:v>
                </c:pt>
                <c:pt idx="856">
                  <c:v>1.2644005610257687</c:v>
                </c:pt>
                <c:pt idx="857">
                  <c:v>1.2888413928552855</c:v>
                </c:pt>
                <c:pt idx="858">
                  <c:v>1.3099549046714487</c:v>
                </c:pt>
                <c:pt idx="859">
                  <c:v>1.3313675786046264</c:v>
                </c:pt>
                <c:pt idx="860">
                  <c:v>1.3251412556123789</c:v>
                </c:pt>
                <c:pt idx="861">
                  <c:v>1.3251067072287923</c:v>
                </c:pt>
                <c:pt idx="862">
                  <c:v>1.3441229775047445</c:v>
                </c:pt>
                <c:pt idx="863">
                  <c:v>1.3272776383603992</c:v>
                </c:pt>
                <c:pt idx="864">
                  <c:v>1.3331574051630357</c:v>
                </c:pt>
                <c:pt idx="865">
                  <c:v>1.3482013093173548</c:v>
                </c:pt>
                <c:pt idx="866">
                  <c:v>1.345677590506688</c:v>
                </c:pt>
                <c:pt idx="867">
                  <c:v>1.3347048063585849</c:v>
                </c:pt>
                <c:pt idx="868">
                  <c:v>1.3661883407080648</c:v>
                </c:pt>
                <c:pt idx="869">
                  <c:v>1.3717705344911348</c:v>
                </c:pt>
                <c:pt idx="870">
                  <c:v>1.3765615768198727</c:v>
                </c:pt>
                <c:pt idx="871">
                  <c:v>1.381104859106824</c:v>
                </c:pt>
                <c:pt idx="872">
                  <c:v>1.382326602474117</c:v>
                </c:pt>
                <c:pt idx="873">
                  <c:v>1.3667011196933598</c:v>
                </c:pt>
                <c:pt idx="874">
                  <c:v>1.3735888461624184</c:v>
                </c:pt>
                <c:pt idx="875">
                  <c:v>1.3738028852358002</c:v>
                </c:pt>
                <c:pt idx="876">
                  <c:v>1.3961444200059896</c:v>
                </c:pt>
                <c:pt idx="877">
                  <c:v>1.394382758212507</c:v>
                </c:pt>
                <c:pt idx="878">
                  <c:v>1.3918189759015329</c:v>
                </c:pt>
                <c:pt idx="879">
                  <c:v>1.3995919633394469</c:v>
                </c:pt>
                <c:pt idx="880">
                  <c:v>1.4087923005890781</c:v>
                </c:pt>
                <c:pt idx="881">
                  <c:v>1.4149852281090971</c:v>
                </c:pt>
                <c:pt idx="882">
                  <c:v>1.4163791051844346</c:v>
                </c:pt>
                <c:pt idx="883">
                  <c:v>1.4151358796746001</c:v>
                </c:pt>
                <c:pt idx="884">
                  <c:v>1.4060698590253125</c:v>
                </c:pt>
                <c:pt idx="885">
                  <c:v>1.4055381787658499</c:v>
                </c:pt>
                <c:pt idx="886">
                  <c:v>1.4063042731667958</c:v>
                </c:pt>
                <c:pt idx="887">
                  <c:v>1.4186488560548112</c:v>
                </c:pt>
                <c:pt idx="888">
                  <c:v>1.4248070807953668</c:v>
                </c:pt>
                <c:pt idx="889">
                  <c:v>1.4218978223912655</c:v>
                </c:pt>
                <c:pt idx="890">
                  <c:v>1.4308713345065296</c:v>
                </c:pt>
                <c:pt idx="891">
                  <c:v>1.4262733594056567</c:v>
                </c:pt>
                <c:pt idx="892">
                  <c:v>1.4117305390736246</c:v>
                </c:pt>
                <c:pt idx="893">
                  <c:v>1.4264871635052594</c:v>
                </c:pt>
                <c:pt idx="894">
                  <c:v>1.4093006560985621</c:v>
                </c:pt>
                <c:pt idx="895">
                  <c:v>1.4132223610988213</c:v>
                </c:pt>
                <c:pt idx="896">
                  <c:v>1.4093451106073207</c:v>
                </c:pt>
                <c:pt idx="897">
                  <c:v>1.4228970396114813</c:v>
                </c:pt>
                <c:pt idx="898">
                  <c:v>1.4371119134734649</c:v>
                </c:pt>
                <c:pt idx="899">
                  <c:v>1.4373603338567063</c:v>
                </c:pt>
                <c:pt idx="900">
                  <c:v>1.4359448988403276</c:v>
                </c:pt>
                <c:pt idx="901">
                  <c:v>1.4453067918379174</c:v>
                </c:pt>
                <c:pt idx="902">
                  <c:v>1.4497579850067095</c:v>
                </c:pt>
                <c:pt idx="903">
                  <c:v>1.4508617216302584</c:v>
                </c:pt>
                <c:pt idx="904">
                  <c:v>1.4433062141741073</c:v>
                </c:pt>
                <c:pt idx="905">
                  <c:v>1.4433752213704873</c:v>
                </c:pt>
                <c:pt idx="906">
                  <c:v>1.4407574136202661</c:v>
                </c:pt>
                <c:pt idx="907">
                  <c:v>1.4434531315814019</c:v>
                </c:pt>
                <c:pt idx="908">
                  <c:v>1.4458319674274727</c:v>
                </c:pt>
                <c:pt idx="909">
                  <c:v>1.4324237397528443</c:v>
                </c:pt>
                <c:pt idx="910">
                  <c:v>1.4251528361405712</c:v>
                </c:pt>
                <c:pt idx="911">
                  <c:v>1.436240045188468</c:v>
                </c:pt>
                <c:pt idx="912">
                  <c:v>1.4237238034532238</c:v>
                </c:pt>
                <c:pt idx="913">
                  <c:v>1.415246121832892</c:v>
                </c:pt>
                <c:pt idx="914">
                  <c:v>1.414907987815462</c:v>
                </c:pt>
                <c:pt idx="915">
                  <c:v>1.419392688133235</c:v>
                </c:pt>
                <c:pt idx="916">
                  <c:v>1.4204617598736196</c:v>
                </c:pt>
                <c:pt idx="917">
                  <c:v>1.4380845600471568</c:v>
                </c:pt>
                <c:pt idx="918">
                  <c:v>1.4242680828331395</c:v>
                </c:pt>
                <c:pt idx="919">
                  <c:v>1.4240265978491446</c:v>
                </c:pt>
                <c:pt idx="920">
                  <c:v>1.4119019014397223</c:v>
                </c:pt>
                <c:pt idx="921">
                  <c:v>1.4256665496809056</c:v>
                </c:pt>
                <c:pt idx="922">
                  <c:v>1.4121856078886181</c:v>
                </c:pt>
                <c:pt idx="923">
                  <c:v>1.4124752983074835</c:v>
                </c:pt>
                <c:pt idx="924">
                  <c:v>1.4072299140984745</c:v>
                </c:pt>
                <c:pt idx="925">
                  <c:v>1.415675327118064</c:v>
                </c:pt>
                <c:pt idx="926">
                  <c:v>1.4127199316890726</c:v>
                </c:pt>
                <c:pt idx="927">
                  <c:v>1.4319168578508581</c:v>
                </c:pt>
                <c:pt idx="928">
                  <c:v>1.4418694520878195</c:v>
                </c:pt>
                <c:pt idx="929">
                  <c:v>1.4415659470927653</c:v>
                </c:pt>
                <c:pt idx="930">
                  <c:v>1.447732553563871</c:v>
                </c:pt>
                <c:pt idx="931">
                  <c:v>1.4462834476891047</c:v>
                </c:pt>
                <c:pt idx="932">
                  <c:v>1.4479171251210647</c:v>
                </c:pt>
                <c:pt idx="933">
                  <c:v>1.45200130657274</c:v>
                </c:pt>
                <c:pt idx="934">
                  <c:v>1.4477672681908225</c:v>
                </c:pt>
                <c:pt idx="935">
                  <c:v>1.4548400664140819</c:v>
                </c:pt>
                <c:pt idx="936">
                  <c:v>1.4567148161633401</c:v>
                </c:pt>
                <c:pt idx="937">
                  <c:v>1.4615277890805192</c:v>
                </c:pt>
                <c:pt idx="938">
                  <c:v>1.45901517279443</c:v>
                </c:pt>
                <c:pt idx="939">
                  <c:v>1.4455665920988292</c:v>
                </c:pt>
                <c:pt idx="940">
                  <c:v>1.4337876899902906</c:v>
                </c:pt>
                <c:pt idx="941">
                  <c:v>1.4312061411626811</c:v>
                </c:pt>
                <c:pt idx="942">
                  <c:v>1.4285693211388029</c:v>
                </c:pt>
                <c:pt idx="943">
                  <c:v>1.4330380257045461</c:v>
                </c:pt>
                <c:pt idx="944">
                  <c:v>1.428361628971959</c:v>
                </c:pt>
                <c:pt idx="945">
                  <c:v>1.4366337977075387</c:v>
                </c:pt>
                <c:pt idx="946">
                  <c:v>1.4405248303496918</c:v>
                </c:pt>
                <c:pt idx="947">
                  <c:v>1.4381437114706945</c:v>
                </c:pt>
                <c:pt idx="948">
                  <c:v>1.4572358045796452</c:v>
                </c:pt>
                <c:pt idx="949">
                  <c:v>1.4039289862338602</c:v>
                </c:pt>
                <c:pt idx="950">
                  <c:v>1.3782900851416258</c:v>
                </c:pt>
                <c:pt idx="951">
                  <c:v>1.4025675043567312</c:v>
                </c:pt>
                <c:pt idx="952">
                  <c:v>1.4262557709477579</c:v>
                </c:pt>
                <c:pt idx="953">
                  <c:v>1.4454728864766375</c:v>
                </c:pt>
                <c:pt idx="954">
                  <c:v>1.4482869051842271</c:v>
                </c:pt>
                <c:pt idx="955">
                  <c:v>1.4383356163922163</c:v>
                </c:pt>
                <c:pt idx="956">
                  <c:v>1.4460144871387937</c:v>
                </c:pt>
                <c:pt idx="957">
                  <c:v>1.4447536772631679</c:v>
                </c:pt>
                <c:pt idx="958">
                  <c:v>1.4666246269610663</c:v>
                </c:pt>
                <c:pt idx="959">
                  <c:v>1.4716152786350543</c:v>
                </c:pt>
                <c:pt idx="960">
                  <c:v>1.4818942922274549</c:v>
                </c:pt>
                <c:pt idx="961">
                  <c:v>1.4820939634352159</c:v>
                </c:pt>
                <c:pt idx="962">
                  <c:v>1.4898681258352122</c:v>
                </c:pt>
                <c:pt idx="963">
                  <c:v>1.488483480327546</c:v>
                </c:pt>
                <c:pt idx="964">
                  <c:v>1.4920253370076726</c:v>
                </c:pt>
                <c:pt idx="965">
                  <c:v>1.4898823893364028</c:v>
                </c:pt>
                <c:pt idx="966">
                  <c:v>1.4962310953447111</c:v>
                </c:pt>
                <c:pt idx="967">
                  <c:v>1.4908161979253141</c:v>
                </c:pt>
                <c:pt idx="968">
                  <c:v>1.4975898364671323</c:v>
                </c:pt>
                <c:pt idx="969">
                  <c:v>1.4930731111162372</c:v>
                </c:pt>
                <c:pt idx="970">
                  <c:v>1.493555007432156</c:v>
                </c:pt>
                <c:pt idx="971">
                  <c:v>1.4917637443157514</c:v>
                </c:pt>
                <c:pt idx="972">
                  <c:v>1.4941579199653507</c:v>
                </c:pt>
                <c:pt idx="973">
                  <c:v>1.4965933408812246</c:v>
                </c:pt>
                <c:pt idx="974">
                  <c:v>1.4946917847881336</c:v>
                </c:pt>
                <c:pt idx="975">
                  <c:v>1.4851527904989319</c:v>
                </c:pt>
                <c:pt idx="976">
                  <c:v>1.4897998903805167</c:v>
                </c:pt>
                <c:pt idx="977">
                  <c:v>1.4901165731986772</c:v>
                </c:pt>
                <c:pt idx="978">
                  <c:v>1.5028818708101677</c:v>
                </c:pt>
                <c:pt idx="979">
                  <c:v>1.5015180440605689</c:v>
                </c:pt>
                <c:pt idx="980">
                  <c:v>1.5021031454116354</c:v>
                </c:pt>
                <c:pt idx="981">
                  <c:v>1.497793916338338</c:v>
                </c:pt>
                <c:pt idx="982">
                  <c:v>1.5048685852523807</c:v>
                </c:pt>
                <c:pt idx="983">
                  <c:v>1.5036701562587675</c:v>
                </c:pt>
                <c:pt idx="984">
                  <c:v>1.5078640174901548</c:v>
                </c:pt>
                <c:pt idx="985">
                  <c:v>1.4995795985053628</c:v>
                </c:pt>
                <c:pt idx="986">
                  <c:v>1.5023790355891018</c:v>
                </c:pt>
                <c:pt idx="987">
                  <c:v>1.5056800317678329</c:v>
                </c:pt>
                <c:pt idx="988">
                  <c:v>1.5035098133815625</c:v>
                </c:pt>
                <c:pt idx="989">
                  <c:v>1.5026627675168451</c:v>
                </c:pt>
                <c:pt idx="990">
                  <c:v>1.5055927534731524</c:v>
                </c:pt>
                <c:pt idx="991">
                  <c:v>1.4976822592673849</c:v>
                </c:pt>
                <c:pt idx="992">
                  <c:v>1.4956361649361469</c:v>
                </c:pt>
                <c:pt idx="993">
                  <c:v>1.4932729166132925</c:v>
                </c:pt>
                <c:pt idx="994">
                  <c:v>1.501059588511974</c:v>
                </c:pt>
                <c:pt idx="995">
                  <c:v>1.4981239677681732</c:v>
                </c:pt>
                <c:pt idx="996">
                  <c:v>1.494560507982549</c:v>
                </c:pt>
                <c:pt idx="997">
                  <c:v>1.4944985474427108</c:v>
                </c:pt>
                <c:pt idx="998">
                  <c:v>1.5007639337658669</c:v>
                </c:pt>
                <c:pt idx="999">
                  <c:v>1.5052320716968783</c:v>
                </c:pt>
                <c:pt idx="1000">
                  <c:v>1.5050117589046963</c:v>
                </c:pt>
                <c:pt idx="1001">
                  <c:v>1.5016622788099394</c:v>
                </c:pt>
                <c:pt idx="1002">
                  <c:v>1.4643793868266495</c:v>
                </c:pt>
                <c:pt idx="1003">
                  <c:v>1.4857159753798264</c:v>
                </c:pt>
                <c:pt idx="1004">
                  <c:v>1.4635167945006387</c:v>
                </c:pt>
                <c:pt idx="1005">
                  <c:v>1.4626564670234732</c:v>
                </c:pt>
                <c:pt idx="1006">
                  <c:v>1.4773686279434888</c:v>
                </c:pt>
                <c:pt idx="1007">
                  <c:v>1.4717850873056535</c:v>
                </c:pt>
                <c:pt idx="1008">
                  <c:v>1.4717575662441551</c:v>
                </c:pt>
                <c:pt idx="1009">
                  <c:v>1.4721978332530083</c:v>
                </c:pt>
                <c:pt idx="1010">
                  <c:v>1.4881828847799554</c:v>
                </c:pt>
                <c:pt idx="1011">
                  <c:v>1.497824579847314</c:v>
                </c:pt>
                <c:pt idx="1012">
                  <c:v>1.4892071497513588</c:v>
                </c:pt>
                <c:pt idx="1013">
                  <c:v>1.476362853215458</c:v>
                </c:pt>
                <c:pt idx="1014">
                  <c:v>1.4858463767710448</c:v>
                </c:pt>
                <c:pt idx="1015">
                  <c:v>1.4936953468619909</c:v>
                </c:pt>
                <c:pt idx="1016">
                  <c:v>1.4797068611349302</c:v>
                </c:pt>
                <c:pt idx="1017">
                  <c:v>1.4914503017609928</c:v>
                </c:pt>
                <c:pt idx="1018">
                  <c:v>1.486579237632397</c:v>
                </c:pt>
                <c:pt idx="1019">
                  <c:v>1.4791940608781313</c:v>
                </c:pt>
                <c:pt idx="1020">
                  <c:v>1.4855360917071307</c:v>
                </c:pt>
                <c:pt idx="1021">
                  <c:v>1.4862512670642491</c:v>
                </c:pt>
                <c:pt idx="1022">
                  <c:v>1.4814079102733713</c:v>
                </c:pt>
                <c:pt idx="1023">
                  <c:v>1.4628538551635393</c:v>
                </c:pt>
                <c:pt idx="1024">
                  <c:v>1.4645302198846688</c:v>
                </c:pt>
                <c:pt idx="1025">
                  <c:v>1.4599841258410224</c:v>
                </c:pt>
                <c:pt idx="1026">
                  <c:v>1.4602784823107873</c:v>
                </c:pt>
                <c:pt idx="1027">
                  <c:v>1.4558353991807143</c:v>
                </c:pt>
                <c:pt idx="1028">
                  <c:v>1.4647763539980931</c:v>
                </c:pt>
                <c:pt idx="1029">
                  <c:v>1.4679836276885638</c:v>
                </c:pt>
                <c:pt idx="1030">
                  <c:v>1.4659626634962977</c:v>
                </c:pt>
                <c:pt idx="1031">
                  <c:v>1.4658394302075246</c:v>
                </c:pt>
                <c:pt idx="1032">
                  <c:v>1.472785335683934</c:v>
                </c:pt>
                <c:pt idx="1033">
                  <c:v>1.4671815640095118</c:v>
                </c:pt>
                <c:pt idx="1034">
                  <c:v>1.4646258261884433</c:v>
                </c:pt>
                <c:pt idx="1035">
                  <c:v>1.4602447697935903</c:v>
                </c:pt>
                <c:pt idx="1036">
                  <c:v>1.4556989102847315</c:v>
                </c:pt>
                <c:pt idx="1037">
                  <c:v>1.4555209084612908</c:v>
                </c:pt>
                <c:pt idx="1038">
                  <c:v>1.4456087366010557</c:v>
                </c:pt>
                <c:pt idx="1039">
                  <c:v>1.436144523556693</c:v>
                </c:pt>
                <c:pt idx="1040">
                  <c:v>1.4297778092750022</c:v>
                </c:pt>
                <c:pt idx="1041">
                  <c:v>1.4273936125021336</c:v>
                </c:pt>
                <c:pt idx="1042">
                  <c:v>1.4587679493233225</c:v>
                </c:pt>
                <c:pt idx="1043">
                  <c:v>1.4642600066793221</c:v>
                </c:pt>
                <c:pt idx="1044">
                  <c:v>1.4803905039378245</c:v>
                </c:pt>
                <c:pt idx="1045">
                  <c:v>1.4832755766523713</c:v>
                </c:pt>
                <c:pt idx="1046">
                  <c:v>1.4831042442995244</c:v>
                </c:pt>
                <c:pt idx="1047">
                  <c:v>1.4941577931324481</c:v>
                </c:pt>
                <c:pt idx="1048">
                  <c:v>1.4917917361831259</c:v>
                </c:pt>
                <c:pt idx="1049">
                  <c:v>1.4987515247377372</c:v>
                </c:pt>
                <c:pt idx="1050">
                  <c:v>1.4951701784945153</c:v>
                </c:pt>
                <c:pt idx="1051">
                  <c:v>1.50628480772377</c:v>
                </c:pt>
                <c:pt idx="1052">
                  <c:v>1.5095430322122645</c:v>
                </c:pt>
                <c:pt idx="1053">
                  <c:v>1.5107622672455518</c:v>
                </c:pt>
                <c:pt idx="1054">
                  <c:v>1.5166643443736028</c:v>
                </c:pt>
                <c:pt idx="1055">
                  <c:v>1.5086740533373988</c:v>
                </c:pt>
                <c:pt idx="1056">
                  <c:v>1.5106872716140811</c:v>
                </c:pt>
                <c:pt idx="1057">
                  <c:v>1.5066733799613257</c:v>
                </c:pt>
                <c:pt idx="1058">
                  <c:v>1.5013672801435978</c:v>
                </c:pt>
                <c:pt idx="1059">
                  <c:v>1.5019633014123908</c:v>
                </c:pt>
                <c:pt idx="1060">
                  <c:v>1.510681330795596</c:v>
                </c:pt>
                <c:pt idx="1061">
                  <c:v>1.5158253149040775</c:v>
                </c:pt>
                <c:pt idx="1062">
                  <c:v>1.5356482269136178</c:v>
                </c:pt>
                <c:pt idx="1063">
                  <c:v>1.538960750166998</c:v>
                </c:pt>
                <c:pt idx="1064">
                  <c:v>1.548073520775433</c:v>
                </c:pt>
                <c:pt idx="1065">
                  <c:v>1.5463117325824784</c:v>
                </c:pt>
                <c:pt idx="1066">
                  <c:v>1.5563913328140526</c:v>
                </c:pt>
                <c:pt idx="1067">
                  <c:v>1.5437062432895772</c:v>
                </c:pt>
                <c:pt idx="1068">
                  <c:v>1.5496891975216585</c:v>
                </c:pt>
                <c:pt idx="1069">
                  <c:v>1.5469738722889275</c:v>
                </c:pt>
                <c:pt idx="1070">
                  <c:v>1.5500263457256382</c:v>
                </c:pt>
                <c:pt idx="1071">
                  <c:v>1.5556543690112699</c:v>
                </c:pt>
                <c:pt idx="1072">
                  <c:v>1.5518269128465345</c:v>
                </c:pt>
                <c:pt idx="1073">
                  <c:v>1.548933183766211</c:v>
                </c:pt>
                <c:pt idx="1074">
                  <c:v>1.55087074119221</c:v>
                </c:pt>
                <c:pt idx="1075">
                  <c:v>1.5543538694106103</c:v>
                </c:pt>
                <c:pt idx="1076">
                  <c:v>1.5413102638929386</c:v>
                </c:pt>
                <c:pt idx="1077">
                  <c:v>1.5408580638113833</c:v>
                </c:pt>
                <c:pt idx="1078">
                  <c:v>1.533696363160477</c:v>
                </c:pt>
                <c:pt idx="1079">
                  <c:v>1.5466572738460826</c:v>
                </c:pt>
                <c:pt idx="1080">
                  <c:v>1.5554824977332422</c:v>
                </c:pt>
                <c:pt idx="1081">
                  <c:v>1.5542832711212633</c:v>
                </c:pt>
                <c:pt idx="1082">
                  <c:v>1.5597400453452455</c:v>
                </c:pt>
                <c:pt idx="1083">
                  <c:v>1.5541953706779894</c:v>
                </c:pt>
                <c:pt idx="1084">
                  <c:v>1.5541953706779894</c:v>
                </c:pt>
                <c:pt idx="1085">
                  <c:v>1.5585868574098258</c:v>
                </c:pt>
                <c:pt idx="1086">
                  <c:v>1.5552404833003257</c:v>
                </c:pt>
                <c:pt idx="1087">
                  <c:v>1.5581148053756804</c:v>
                </c:pt>
                <c:pt idx="1088">
                  <c:v>1.5534842216801452</c:v>
                </c:pt>
                <c:pt idx="1089">
                  <c:v>1.5562217721758775</c:v>
                </c:pt>
                <c:pt idx="1090">
                  <c:v>1.5505946936388733</c:v>
                </c:pt>
                <c:pt idx="1091">
                  <c:v>1.5558055173147722</c:v>
                </c:pt>
                <c:pt idx="1092">
                  <c:v>1.5516146404253739</c:v>
                </c:pt>
                <c:pt idx="1093">
                  <c:v>1.561766993098864</c:v>
                </c:pt>
                <c:pt idx="1094">
                  <c:v>1.5742518080902841</c:v>
                </c:pt>
                <c:pt idx="1095">
                  <c:v>1.57309382910175</c:v>
                </c:pt>
                <c:pt idx="1096">
                  <c:v>1.5717302025955282</c:v>
                </c:pt>
                <c:pt idx="1097">
                  <c:v>1.562256353270288</c:v>
                </c:pt>
                <c:pt idx="1098">
                  <c:v>1.5608653267024291</c:v>
                </c:pt>
                <c:pt idx="1099">
                  <c:v>1.5613310092986055</c:v>
                </c:pt>
                <c:pt idx="1100">
                  <c:v>1.5622211638320094</c:v>
                </c:pt>
                <c:pt idx="1101">
                  <c:v>1.5735294168243272</c:v>
                </c:pt>
                <c:pt idx="1102">
                  <c:v>1.57019722111819</c:v>
                </c:pt>
                <c:pt idx="1103">
                  <c:v>1.5705533339218472</c:v>
                </c:pt>
                <c:pt idx="1104">
                  <c:v>1.5716419633811327</c:v>
                </c:pt>
                <c:pt idx="1105">
                  <c:v>1.5806568685408211</c:v>
                </c:pt>
                <c:pt idx="1106">
                  <c:v>1.5862835571936131</c:v>
                </c:pt>
                <c:pt idx="1107">
                  <c:v>1.5945832715511727</c:v>
                </c:pt>
                <c:pt idx="1108">
                  <c:v>1.6009604785017815</c:v>
                </c:pt>
                <c:pt idx="1109">
                  <c:v>1.6089331369491668</c:v>
                </c:pt>
                <c:pt idx="1110">
                  <c:v>1.6075422478467507</c:v>
                </c:pt>
                <c:pt idx="1111">
                  <c:v>1.6102383762745065</c:v>
                </c:pt>
                <c:pt idx="1112">
                  <c:v>1.6199478917620564</c:v>
                </c:pt>
                <c:pt idx="1113">
                  <c:v>1.6181937075024453</c:v>
                </c:pt>
                <c:pt idx="1114">
                  <c:v>1.6188715738866786</c:v>
                </c:pt>
                <c:pt idx="1115">
                  <c:v>1.621287315394029</c:v>
                </c:pt>
                <c:pt idx="1116">
                  <c:v>1.6229369791188921</c:v>
                </c:pt>
                <c:pt idx="1117">
                  <c:v>1.6187471065539927</c:v>
                </c:pt>
                <c:pt idx="1118">
                  <c:v>1.6407316055222452</c:v>
                </c:pt>
                <c:pt idx="1119">
                  <c:v>1.6310888610217524</c:v>
                </c:pt>
                <c:pt idx="1120">
                  <c:v>1.6319103889311102</c:v>
                </c:pt>
                <c:pt idx="1121">
                  <c:v>1.6265534827321435</c:v>
                </c:pt>
                <c:pt idx="1122">
                  <c:v>1.6218079220581092</c:v>
                </c:pt>
                <c:pt idx="1123">
                  <c:v>1.618099066195158</c:v>
                </c:pt>
                <c:pt idx="1124">
                  <c:v>1.6193927651906914</c:v>
                </c:pt>
                <c:pt idx="1125">
                  <c:v>1.6246774074930093</c:v>
                </c:pt>
                <c:pt idx="1126">
                  <c:v>1.6252730452987523</c:v>
                </c:pt>
                <c:pt idx="1127">
                  <c:v>1.6197719175027196</c:v>
                </c:pt>
                <c:pt idx="1128">
                  <c:v>1.6332805794369776</c:v>
                </c:pt>
                <c:pt idx="1129">
                  <c:v>1.6306216288773232</c:v>
                </c:pt>
                <c:pt idx="1130">
                  <c:v>1.6284769888804675</c:v>
                </c:pt>
                <c:pt idx="1131">
                  <c:v>1.6252006499410798</c:v>
                </c:pt>
                <c:pt idx="1132">
                  <c:v>1.6049090198959377</c:v>
                </c:pt>
                <c:pt idx="1133">
                  <c:v>1.6079392999277125</c:v>
                </c:pt>
                <c:pt idx="1134">
                  <c:v>1.6062335395734624</c:v>
                </c:pt>
                <c:pt idx="1135">
                  <c:v>1.6048772993668472</c:v>
                </c:pt>
                <c:pt idx="1136">
                  <c:v>1.6032400782483331</c:v>
                </c:pt>
                <c:pt idx="1137">
                  <c:v>1.6148239966513225</c:v>
                </c:pt>
                <c:pt idx="1138">
                  <c:v>1.6165757816532667</c:v>
                </c:pt>
                <c:pt idx="1139">
                  <c:v>1.6213135393604057</c:v>
                </c:pt>
                <c:pt idx="1140">
                  <c:v>1.6176533319623547</c:v>
                </c:pt>
                <c:pt idx="1141">
                  <c:v>1.6149946783221008</c:v>
                </c:pt>
                <c:pt idx="1142">
                  <c:v>1.6158981718719987</c:v>
                </c:pt>
                <c:pt idx="1143">
                  <c:v>1.6109542452895402</c:v>
                </c:pt>
                <c:pt idx="1144">
                  <c:v>1.6140595749565325</c:v>
                </c:pt>
                <c:pt idx="1145">
                  <c:v>1.6127239516523044</c:v>
                </c:pt>
                <c:pt idx="1146">
                  <c:v>1.6138327058291386</c:v>
                </c:pt>
                <c:pt idx="1147">
                  <c:v>1.6115169236363303</c:v>
                </c:pt>
                <c:pt idx="1148">
                  <c:v>1.6054463461207098</c:v>
                </c:pt>
                <c:pt idx="1149">
                  <c:v>1.5944682582891354</c:v>
                </c:pt>
                <c:pt idx="1150">
                  <c:v>1.6081431205439876</c:v>
                </c:pt>
                <c:pt idx="1151">
                  <c:v>1.6034673259461343</c:v>
                </c:pt>
                <c:pt idx="1152">
                  <c:v>1.6007128625136589</c:v>
                </c:pt>
                <c:pt idx="1153">
                  <c:v>1.6127642769265012</c:v>
                </c:pt>
                <c:pt idx="1154">
                  <c:v>1.6078620769369385</c:v>
                </c:pt>
                <c:pt idx="1155">
                  <c:v>1.6251976483449009</c:v>
                </c:pt>
                <c:pt idx="1156">
                  <c:v>1.6350660566633219</c:v>
                </c:pt>
                <c:pt idx="1157">
                  <c:v>1.6342718134322802</c:v>
                </c:pt>
                <c:pt idx="1158">
                  <c:v>1.6351751381738766</c:v>
                </c:pt>
                <c:pt idx="1159">
                  <c:v>1.6320438582098185</c:v>
                </c:pt>
                <c:pt idx="1160">
                  <c:v>1.6348684995706648</c:v>
                </c:pt>
                <c:pt idx="1161">
                  <c:v>1.6368113919590872</c:v>
                </c:pt>
                <c:pt idx="1162">
                  <c:v>1.6347291174407985</c:v>
                </c:pt>
                <c:pt idx="1163">
                  <c:v>1.6356803271515787</c:v>
                </c:pt>
                <c:pt idx="1164">
                  <c:v>1.642354477501401</c:v>
                </c:pt>
                <c:pt idx="1165">
                  <c:v>1.6424160828641339</c:v>
                </c:pt>
                <c:pt idx="1166">
                  <c:v>1.6407313075506078</c:v>
                </c:pt>
                <c:pt idx="1167">
                  <c:v>1.6425852994058274</c:v>
                </c:pt>
                <c:pt idx="1168">
                  <c:v>1.6390288135663023</c:v>
                </c:pt>
                <c:pt idx="1169">
                  <c:v>1.6366038393498727</c:v>
                </c:pt>
                <c:pt idx="1170">
                  <c:v>1.6444023761205044</c:v>
                </c:pt>
                <c:pt idx="1171">
                  <c:v>1.643272553227958</c:v>
                </c:pt>
                <c:pt idx="1172">
                  <c:v>1.6131258750040556</c:v>
                </c:pt>
                <c:pt idx="1173">
                  <c:v>1.6190622805619101</c:v>
                </c:pt>
                <c:pt idx="1174">
                  <c:v>1.629982368346597</c:v>
                </c:pt>
                <c:pt idx="1175">
                  <c:v>1.6383716381068327</c:v>
                </c:pt>
                <c:pt idx="1176">
                  <c:v>1.6413800585495253</c:v>
                </c:pt>
                <c:pt idx="1177">
                  <c:v>1.6454606047282794</c:v>
                </c:pt>
                <c:pt idx="1178">
                  <c:v>1.6527533503988865</c:v>
                </c:pt>
                <c:pt idx="1179">
                  <c:v>1.6532665332793737</c:v>
                </c:pt>
                <c:pt idx="1180">
                  <c:v>1.651273874259606</c:v>
                </c:pt>
                <c:pt idx="1181">
                  <c:v>1.6505140714806756</c:v>
                </c:pt>
                <c:pt idx="1182">
                  <c:v>1.6629632252471636</c:v>
                </c:pt>
                <c:pt idx="1183">
                  <c:v>1.669117637128122</c:v>
                </c:pt>
                <c:pt idx="1184">
                  <c:v>1.6670839521507586</c:v>
                </c:pt>
                <c:pt idx="1185">
                  <c:v>1.66244462298976</c:v>
                </c:pt>
                <c:pt idx="1186">
                  <c:v>1.6650498484450682</c:v>
                </c:pt>
                <c:pt idx="1187">
                  <c:v>1.6654945979721518</c:v>
                </c:pt>
                <c:pt idx="1188">
                  <c:v>1.6641116947580534</c:v>
                </c:pt>
                <c:pt idx="1189">
                  <c:v>1.66248221284428</c:v>
                </c:pt>
                <c:pt idx="1190">
                  <c:v>1.6699655018156798</c:v>
                </c:pt>
                <c:pt idx="1191">
                  <c:v>1.6683017904979169</c:v>
                </c:pt>
                <c:pt idx="1192">
                  <c:v>1.6645612480383565</c:v>
                </c:pt>
                <c:pt idx="1193">
                  <c:v>1.6650333562709707</c:v>
                </c:pt>
                <c:pt idx="1194">
                  <c:v>1.6788740442695476</c:v>
                </c:pt>
                <c:pt idx="1195">
                  <c:v>1.6675933732832324</c:v>
                </c:pt>
                <c:pt idx="1196">
                  <c:v>1.66662142269501</c:v>
                </c:pt>
                <c:pt idx="1197">
                  <c:v>1.6658617068728929</c:v>
                </c:pt>
                <c:pt idx="1198">
                  <c:v>1.6684599156109361</c:v>
                </c:pt>
                <c:pt idx="1199">
                  <c:v>1.6689867217157399</c:v>
                </c:pt>
                <c:pt idx="1200">
                  <c:v>1.6554587329663193</c:v>
                </c:pt>
                <c:pt idx="1201">
                  <c:v>1.6699762406080843</c:v>
                </c:pt>
                <c:pt idx="1202">
                  <c:v>1.6555522873013362</c:v>
                </c:pt>
                <c:pt idx="1203">
                  <c:v>1.6580887154176944</c:v>
                </c:pt>
                <c:pt idx="1204">
                  <c:v>1.6619157958965431</c:v>
                </c:pt>
                <c:pt idx="1205">
                  <c:v>1.664329249955649</c:v>
                </c:pt>
                <c:pt idx="1206">
                  <c:v>1.6486629665776977</c:v>
                </c:pt>
                <c:pt idx="1207">
                  <c:v>1.6591859548889585</c:v>
                </c:pt>
                <c:pt idx="1208">
                  <c:v>1.6607245778840185</c:v>
                </c:pt>
                <c:pt idx="1209">
                  <c:v>1.659424185192053</c:v>
                </c:pt>
                <c:pt idx="1210">
                  <c:v>1.6715032384235433</c:v>
                </c:pt>
                <c:pt idx="1211">
                  <c:v>1.674633625605733</c:v>
                </c:pt>
                <c:pt idx="1212">
                  <c:v>1.6824418395752141</c:v>
                </c:pt>
                <c:pt idx="1213">
                  <c:v>1.6823529013048397</c:v>
                </c:pt>
                <c:pt idx="1214">
                  <c:v>1.6833582608611244</c:v>
                </c:pt>
                <c:pt idx="1215">
                  <c:v>1.6923781494212087</c:v>
                </c:pt>
                <c:pt idx="1216">
                  <c:v>1.6921181666840097</c:v>
                </c:pt>
                <c:pt idx="1217">
                  <c:v>1.6914955097239037</c:v>
                </c:pt>
                <c:pt idx="1218">
                  <c:v>1.6896953362834193</c:v>
                </c:pt>
                <c:pt idx="1219">
                  <c:v>1.694627420515515</c:v>
                </c:pt>
                <c:pt idx="1220">
                  <c:v>1.6951062293060006</c:v>
                </c:pt>
                <c:pt idx="1221">
                  <c:v>1.6934567238964247</c:v>
                </c:pt>
                <c:pt idx="1222">
                  <c:v>1.6911839580795147</c:v>
                </c:pt>
                <c:pt idx="1223">
                  <c:v>1.6899521147405974</c:v>
                </c:pt>
                <c:pt idx="1224">
                  <c:v>1.6940859084766207</c:v>
                </c:pt>
                <c:pt idx="1225">
                  <c:v>1.6949203122821426</c:v>
                </c:pt>
                <c:pt idx="1226">
                  <c:v>1.6912152525957242</c:v>
                </c:pt>
                <c:pt idx="1227">
                  <c:v>1.694407005892387</c:v>
                </c:pt>
                <c:pt idx="1228">
                  <c:v>1.6971958500611837</c:v>
                </c:pt>
                <c:pt idx="1229">
                  <c:v>1.6930931233363054</c:v>
                </c:pt>
                <c:pt idx="1230">
                  <c:v>1.6924773212341175</c:v>
                </c:pt>
                <c:pt idx="1231">
                  <c:v>1.6678006727286883</c:v>
                </c:pt>
                <c:pt idx="1232">
                  <c:v>1.6699266401044508</c:v>
                </c:pt>
                <c:pt idx="1233">
                  <c:v>1.6866152917900779</c:v>
                </c:pt>
                <c:pt idx="1234">
                  <c:v>1.6857737715020966</c:v>
                </c:pt>
                <c:pt idx="1235">
                  <c:v>1.6881660456187813</c:v>
                </c:pt>
                <c:pt idx="1236">
                  <c:v>1.6619027349631481</c:v>
                </c:pt>
                <c:pt idx="1237">
                  <c:v>1.6588497036825225</c:v>
                </c:pt>
                <c:pt idx="1238">
                  <c:v>1.6607772000939598</c:v>
                </c:pt>
                <c:pt idx="1239">
                  <c:v>1.6772051755853026</c:v>
                </c:pt>
                <c:pt idx="1240">
                  <c:v>1.671402746525622</c:v>
                </c:pt>
                <c:pt idx="1241">
                  <c:v>1.6679319303814668</c:v>
                </c:pt>
                <c:pt idx="1242">
                  <c:v>1.6707197779774459</c:v>
                </c:pt>
                <c:pt idx="1243">
                  <c:v>1.6715333808432808</c:v>
                </c:pt>
                <c:pt idx="1244">
                  <c:v>1.6729415521160591</c:v>
                </c:pt>
                <c:pt idx="1245">
                  <c:v>1.6806446382349483</c:v>
                </c:pt>
                <c:pt idx="1246">
                  <c:v>1.6902322938159517</c:v>
                </c:pt>
                <c:pt idx="1247">
                  <c:v>1.6935798306765844</c:v>
                </c:pt>
                <c:pt idx="1248">
                  <c:v>1.6807433786461905</c:v>
                </c:pt>
                <c:pt idx="1249">
                  <c:v>1.6859937963837581</c:v>
                </c:pt>
                <c:pt idx="1250">
                  <c:v>1.6856928872634904</c:v>
                </c:pt>
                <c:pt idx="1251">
                  <c:v>1.6831813856424123</c:v>
                </c:pt>
                <c:pt idx="1252">
                  <c:v>1.7013276029978226</c:v>
                </c:pt>
                <c:pt idx="1253">
                  <c:v>1.707041262665342</c:v>
                </c:pt>
                <c:pt idx="1254">
                  <c:v>1.7083331165309903</c:v>
                </c:pt>
                <c:pt idx="1255">
                  <c:v>1.7064516884362972</c:v>
                </c:pt>
                <c:pt idx="1256">
                  <c:v>1.7096010001716488</c:v>
                </c:pt>
                <c:pt idx="1257">
                  <c:v>1.7120881402120867</c:v>
                </c:pt>
                <c:pt idx="1258">
                  <c:v>1.7139879851456215</c:v>
                </c:pt>
                <c:pt idx="1259">
                  <c:v>1.7150748448724344</c:v>
                </c:pt>
                <c:pt idx="1260">
                  <c:v>1.7098428222977196</c:v>
                </c:pt>
                <c:pt idx="1261">
                  <c:v>1.710950175937842</c:v>
                </c:pt>
                <c:pt idx="1262">
                  <c:v>1.7071441686318027</c:v>
                </c:pt>
                <c:pt idx="1263">
                  <c:v>1.7072672430086879</c:v>
                </c:pt>
                <c:pt idx="1264">
                  <c:v>1.7142275018470998</c:v>
                </c:pt>
                <c:pt idx="1265">
                  <c:v>1.7162912309658502</c:v>
                </c:pt>
                <c:pt idx="1266">
                  <c:v>1.7226384943242961</c:v>
                </c:pt>
                <c:pt idx="1267">
                  <c:v>1.7292991021312598</c:v>
                </c:pt>
                <c:pt idx="1268">
                  <c:v>1.7330283818108927</c:v>
                </c:pt>
                <c:pt idx="1269">
                  <c:v>1.7351876976249621</c:v>
                </c:pt>
                <c:pt idx="1270">
                  <c:v>1.744958319870807</c:v>
                </c:pt>
                <c:pt idx="1271">
                  <c:v>1.74308385942614</c:v>
                </c:pt>
                <c:pt idx="1272">
                  <c:v>1.7471273853050655</c:v>
                </c:pt>
                <c:pt idx="1273">
                  <c:v>1.7502754374123555</c:v>
                </c:pt>
                <c:pt idx="1274">
                  <c:v>1.7473207026789692</c:v>
                </c:pt>
                <c:pt idx="1275">
                  <c:v>1.7488543711514841</c:v>
                </c:pt>
                <c:pt idx="1276">
                  <c:v>1.7519135265622159</c:v>
                </c:pt>
                <c:pt idx="1277">
                  <c:v>1.7530912835992198</c:v>
                </c:pt>
                <c:pt idx="1278">
                  <c:v>1.7543922485572527</c:v>
                </c:pt>
                <c:pt idx="1279">
                  <c:v>1.7549675309898722</c:v>
                </c:pt>
                <c:pt idx="1280">
                  <c:v>1.7639246210917319</c:v>
                </c:pt>
                <c:pt idx="1281">
                  <c:v>1.7569034904726231</c:v>
                </c:pt>
                <c:pt idx="1282">
                  <c:v>1.7597437689526034</c:v>
                </c:pt>
                <c:pt idx="1283">
                  <c:v>1.7515187914908934</c:v>
                </c:pt>
                <c:pt idx="1284">
                  <c:v>1.7537434641712282</c:v>
                </c:pt>
                <c:pt idx="1285">
                  <c:v>1.7678445180338551</c:v>
                </c:pt>
                <c:pt idx="1286">
                  <c:v>1.7621916915372786</c:v>
                </c:pt>
                <c:pt idx="1287">
                  <c:v>1.7638552701182511</c:v>
                </c:pt>
                <c:pt idx="1288">
                  <c:v>1.7666612221118374</c:v>
                </c:pt>
                <c:pt idx="1289">
                  <c:v>1.7669968021721325</c:v>
                </c:pt>
                <c:pt idx="1290">
                  <c:v>1.7724608743976784</c:v>
                </c:pt>
                <c:pt idx="1291">
                  <c:v>1.774712826836562</c:v>
                </c:pt>
                <c:pt idx="1292">
                  <c:v>1.7743771850432202</c:v>
                </c:pt>
                <c:pt idx="1293">
                  <c:v>1.7769369328640443</c:v>
                </c:pt>
                <c:pt idx="1294">
                  <c:v>1.7702395298921514</c:v>
                </c:pt>
                <c:pt idx="1295">
                  <c:v>1.7686498184256101</c:v>
                </c:pt>
                <c:pt idx="1296">
                  <c:v>1.770388641411109</c:v>
                </c:pt>
                <c:pt idx="1297">
                  <c:v>1.7662949859198349</c:v>
                </c:pt>
                <c:pt idx="1298">
                  <c:v>1.7565079471786627</c:v>
                </c:pt>
                <c:pt idx="1299">
                  <c:v>1.7708458648988339</c:v>
                </c:pt>
                <c:pt idx="1300">
                  <c:v>1.7661894320852289</c:v>
                </c:pt>
                <c:pt idx="1301">
                  <c:v>1.7684412341691991</c:v>
                </c:pt>
                <c:pt idx="1302">
                  <c:v>1.7799710925795307</c:v>
                </c:pt>
                <c:pt idx="1303">
                  <c:v>1.7786351147832657</c:v>
                </c:pt>
                <c:pt idx="1304">
                  <c:v>1.7822885102452632</c:v>
                </c:pt>
                <c:pt idx="1305">
                  <c:v>1.7816035204945468</c:v>
                </c:pt>
                <c:pt idx="1306">
                  <c:v>1.7990637468424622</c:v>
                </c:pt>
                <c:pt idx="1307">
                  <c:v>1.798399343525467</c:v>
                </c:pt>
                <c:pt idx="1308">
                  <c:v>1.8130699357715427</c:v>
                </c:pt>
                <c:pt idx="1309">
                  <c:v>1.8093956727817746</c:v>
                </c:pt>
                <c:pt idx="1310">
                  <c:v>1.8074909229740042</c:v>
                </c:pt>
                <c:pt idx="1311">
                  <c:v>1.8007192689910991</c:v>
                </c:pt>
                <c:pt idx="1312">
                  <c:v>1.8005138184425813</c:v>
                </c:pt>
                <c:pt idx="1313">
                  <c:v>1.8057858702663507</c:v>
                </c:pt>
                <c:pt idx="1314">
                  <c:v>1.815701791938001</c:v>
                </c:pt>
                <c:pt idx="1315">
                  <c:v>1.8215063105728955</c:v>
                </c:pt>
                <c:pt idx="1316">
                  <c:v>1.8243254189658824</c:v>
                </c:pt>
                <c:pt idx="1317">
                  <c:v>1.823462393874361</c:v>
                </c:pt>
                <c:pt idx="1318">
                  <c:v>1.8160242450772837</c:v>
                </c:pt>
                <c:pt idx="1319">
                  <c:v>1.8322491417639291</c:v>
                </c:pt>
                <c:pt idx="1320">
                  <c:v>1.8420489870346421</c:v>
                </c:pt>
                <c:pt idx="1321">
                  <c:v>1.8360890010855331</c:v>
                </c:pt>
                <c:pt idx="1322">
                  <c:v>1.8345682658800289</c:v>
                </c:pt>
                <c:pt idx="1323">
                  <c:v>1.8382074284077967</c:v>
                </c:pt>
                <c:pt idx="1324">
                  <c:v>1.8373650166771558</c:v>
                </c:pt>
                <c:pt idx="1325">
                  <c:v>1.8354193519537565</c:v>
                </c:pt>
                <c:pt idx="1326">
                  <c:v>1.8368704062761698</c:v>
                </c:pt>
                <c:pt idx="1327">
                  <c:v>1.8402361923709858</c:v>
                </c:pt>
                <c:pt idx="1328">
                  <c:v>1.8306731143565569</c:v>
                </c:pt>
                <c:pt idx="1329">
                  <c:v>1.8458111272954525</c:v>
                </c:pt>
                <c:pt idx="1330">
                  <c:v>1.8575845106069024</c:v>
                </c:pt>
                <c:pt idx="1331">
                  <c:v>1.8650530555168225</c:v>
                </c:pt>
                <c:pt idx="1332">
                  <c:v>1.8781255441825586</c:v>
                </c:pt>
                <c:pt idx="1333">
                  <c:v>1.8812450025006888</c:v>
                </c:pt>
                <c:pt idx="1334">
                  <c:v>1.8836944871562429</c:v>
                </c:pt>
                <c:pt idx="1335">
                  <c:v>1.8815982657676331</c:v>
                </c:pt>
                <c:pt idx="1336">
                  <c:v>1.8947863832903535</c:v>
                </c:pt>
                <c:pt idx="1337">
                  <c:v>1.9075325185895917</c:v>
                </c:pt>
                <c:pt idx="1338">
                  <c:v>1.9007976152190575</c:v>
                </c:pt>
                <c:pt idx="1339">
                  <c:v>1.9186099082421009</c:v>
                </c:pt>
                <c:pt idx="1340">
                  <c:v>1.9155061978188417</c:v>
                </c:pt>
                <c:pt idx="1341">
                  <c:v>1.9238877654324229</c:v>
                </c:pt>
                <c:pt idx="1342">
                  <c:v>1.9393450340930576</c:v>
                </c:pt>
                <c:pt idx="1343">
                  <c:v>1.9435573611347767</c:v>
                </c:pt>
                <c:pt idx="1344">
                  <c:v>1.9424686044217681</c:v>
                </c:pt>
                <c:pt idx="1345">
                  <c:v>1.943638850780723</c:v>
                </c:pt>
                <c:pt idx="1346">
                  <c:v>1.9665185846578923</c:v>
                </c:pt>
                <c:pt idx="1347">
                  <c:v>1.9532353302456547</c:v>
                </c:pt>
                <c:pt idx="1348">
                  <c:v>1.9318305893078209</c:v>
                </c:pt>
                <c:pt idx="1349">
                  <c:v>1.932774908453422</c:v>
                </c:pt>
                <c:pt idx="1350">
                  <c:v>1.9315219471472669</c:v>
                </c:pt>
                <c:pt idx="1351">
                  <c:v>1.890116596834704</c:v>
                </c:pt>
                <c:pt idx="1352">
                  <c:v>1.8110292773711127</c:v>
                </c:pt>
                <c:pt idx="1353">
                  <c:v>1.8423430440524753</c:v>
                </c:pt>
                <c:pt idx="1354">
                  <c:v>1.8331052683248679</c:v>
                </c:pt>
                <c:pt idx="1355">
                  <c:v>1.7629723380124807</c:v>
                </c:pt>
                <c:pt idx="1356">
                  <c:v>1.7891095075308185</c:v>
                </c:pt>
                <c:pt idx="1357">
                  <c:v>1.8138326470258559</c:v>
                </c:pt>
                <c:pt idx="1358">
                  <c:v>1.8185659230973115</c:v>
                </c:pt>
                <c:pt idx="1359">
                  <c:v>1.842777330009219</c:v>
                </c:pt>
                <c:pt idx="1360">
                  <c:v>1.864884827845446</c:v>
                </c:pt>
                <c:pt idx="1361">
                  <c:v>1.8655811618437481</c:v>
                </c:pt>
                <c:pt idx="1362">
                  <c:v>1.8546515959815335</c:v>
                </c:pt>
                <c:pt idx="1363">
                  <c:v>1.8444293316807114</c:v>
                </c:pt>
                <c:pt idx="1364">
                  <c:v>1.8462241843251093</c:v>
                </c:pt>
                <c:pt idx="1365">
                  <c:v>1.8755814492984473</c:v>
                </c:pt>
                <c:pt idx="1366">
                  <c:v>1.8975040353863335</c:v>
                </c:pt>
                <c:pt idx="1367">
                  <c:v>1.8732382092287432</c:v>
                </c:pt>
                <c:pt idx="1368">
                  <c:v>1.8523369466133708</c:v>
                </c:pt>
                <c:pt idx="1369">
                  <c:v>1.8274898694290276</c:v>
                </c:pt>
                <c:pt idx="1370">
                  <c:v>1.83673469533511</c:v>
                </c:pt>
                <c:pt idx="1371">
                  <c:v>1.8568866856172532</c:v>
                </c:pt>
                <c:pt idx="1372">
                  <c:v>1.861780173344963</c:v>
                </c:pt>
                <c:pt idx="1373">
                  <c:v>1.8608791335948722</c:v>
                </c:pt>
                <c:pt idx="1374">
                  <c:v>1.8691659574024295</c:v>
                </c:pt>
                <c:pt idx="1375">
                  <c:v>1.9013707737855201</c:v>
                </c:pt>
                <c:pt idx="1376">
                  <c:v>1.8989469446846279</c:v>
                </c:pt>
                <c:pt idx="1377">
                  <c:v>1.8868242105985358</c:v>
                </c:pt>
                <c:pt idx="1378">
                  <c:v>1.875992063122971</c:v>
                </c:pt>
                <c:pt idx="1379">
                  <c:v>1.8745245271734292</c:v>
                </c:pt>
                <c:pt idx="1380">
                  <c:v>1.8777150107241751</c:v>
                </c:pt>
                <c:pt idx="1381">
                  <c:v>1.8508524043920433</c:v>
                </c:pt>
                <c:pt idx="1382">
                  <c:v>1.8535929641947158</c:v>
                </c:pt>
                <c:pt idx="1383">
                  <c:v>1.8501718090051931</c:v>
                </c:pt>
                <c:pt idx="1384">
                  <c:v>1.8030203839417316</c:v>
                </c:pt>
                <c:pt idx="1385">
                  <c:v>1.7648146826625029</c:v>
                </c:pt>
                <c:pt idx="1386">
                  <c:v>1.8121029381684013</c:v>
                </c:pt>
                <c:pt idx="1387">
                  <c:v>1.7805228546473242</c:v>
                </c:pt>
                <c:pt idx="1388">
                  <c:v>1.7753221716545404</c:v>
                </c:pt>
                <c:pt idx="1389">
                  <c:v>1.7996010038747992</c:v>
                </c:pt>
                <c:pt idx="1390">
                  <c:v>1.7589469507888464</c:v>
                </c:pt>
                <c:pt idx="1391">
                  <c:v>1.7809969947350555</c:v>
                </c:pt>
                <c:pt idx="1392">
                  <c:v>1.8014786486492973</c:v>
                </c:pt>
                <c:pt idx="1393">
                  <c:v>1.8137996209010581</c:v>
                </c:pt>
                <c:pt idx="1394">
                  <c:v>1.7735985247450985</c:v>
                </c:pt>
                <c:pt idx="1395">
                  <c:v>1.7795064122078383</c:v>
                </c:pt>
                <c:pt idx="1396">
                  <c:v>1.8090257921503614</c:v>
                </c:pt>
                <c:pt idx="1397">
                  <c:v>1.7990026685904434</c:v>
                </c:pt>
                <c:pt idx="1398">
                  <c:v>1.8137848579747748</c:v>
                </c:pt>
                <c:pt idx="1399">
                  <c:v>1.8085415290317006</c:v>
                </c:pt>
                <c:pt idx="1400">
                  <c:v>1.8231478934254197</c:v>
                </c:pt>
                <c:pt idx="1401">
                  <c:v>1.8424826396005276</c:v>
                </c:pt>
                <c:pt idx="1402">
                  <c:v>1.8440137802138494</c:v>
                </c:pt>
                <c:pt idx="1403">
                  <c:v>1.8334243873561258</c:v>
                </c:pt>
                <c:pt idx="1404">
                  <c:v>1.8177061092033051</c:v>
                </c:pt>
                <c:pt idx="1405">
                  <c:v>1.8178082193017251</c:v>
                </c:pt>
                <c:pt idx="1406">
                  <c:v>1.7933207145253418</c:v>
                </c:pt>
                <c:pt idx="1407">
                  <c:v>1.7966122353920102</c:v>
                </c:pt>
                <c:pt idx="1408">
                  <c:v>1.8152613024428841</c:v>
                </c:pt>
                <c:pt idx="1409">
                  <c:v>1.817281717715872</c:v>
                </c:pt>
                <c:pt idx="1410">
                  <c:v>1.8023414014665355</c:v>
                </c:pt>
                <c:pt idx="1411">
                  <c:v>1.806929806203821</c:v>
                </c:pt>
                <c:pt idx="1412">
                  <c:v>1.7938622648147233</c:v>
                </c:pt>
                <c:pt idx="1413">
                  <c:v>1.7898148813782233</c:v>
                </c:pt>
                <c:pt idx="1414">
                  <c:v>1.8125989240108353</c:v>
                </c:pt>
                <c:pt idx="1415">
                  <c:v>1.8188560065597961</c:v>
                </c:pt>
                <c:pt idx="1416">
                  <c:v>1.8183727524889186</c:v>
                </c:pt>
                <c:pt idx="1417">
                  <c:v>1.8358938726493341</c:v>
                </c:pt>
                <c:pt idx="1418">
                  <c:v>1.8530172565977996</c:v>
                </c:pt>
                <c:pt idx="1419">
                  <c:v>1.8561788285289986</c:v>
                </c:pt>
                <c:pt idx="1420">
                  <c:v>1.8578180788812422</c:v>
                </c:pt>
                <c:pt idx="1421">
                  <c:v>1.8450628945283938</c:v>
                </c:pt>
                <c:pt idx="1422">
                  <c:v>1.8525397096643408</c:v>
                </c:pt>
                <c:pt idx="1423">
                  <c:v>1.8509535465371485</c:v>
                </c:pt>
                <c:pt idx="1424">
                  <c:v>1.8460749928328621</c:v>
                </c:pt>
                <c:pt idx="1425">
                  <c:v>1.8596613482140916</c:v>
                </c:pt>
                <c:pt idx="1426">
                  <c:v>1.8538207776713134</c:v>
                </c:pt>
                <c:pt idx="1427">
                  <c:v>1.8598329212776084</c:v>
                </c:pt>
                <c:pt idx="1428">
                  <c:v>1.8560662904758121</c:v>
                </c:pt>
                <c:pt idx="1429">
                  <c:v>1.8516859217217287</c:v>
                </c:pt>
                <c:pt idx="1430">
                  <c:v>1.8301478818644064</c:v>
                </c:pt>
                <c:pt idx="1431">
                  <c:v>1.8532368659450118</c:v>
                </c:pt>
                <c:pt idx="1432">
                  <c:v>1.8404433475444408</c:v>
                </c:pt>
                <c:pt idx="1433">
                  <c:v>1.8603031375023775</c:v>
                </c:pt>
                <c:pt idx="1434">
                  <c:v>1.8686179392706685</c:v>
                </c:pt>
                <c:pt idx="1435">
                  <c:v>1.869930402635847</c:v>
                </c:pt>
                <c:pt idx="1436">
                  <c:v>1.8858825604473588</c:v>
                </c:pt>
                <c:pt idx="1437">
                  <c:v>1.8845351903371892</c:v>
                </c:pt>
                <c:pt idx="1438">
                  <c:v>1.8904169389933199</c:v>
                </c:pt>
                <c:pt idx="1439">
                  <c:v>1.8924361832134124</c:v>
                </c:pt>
                <c:pt idx="1440">
                  <c:v>1.8957324895636118</c:v>
                </c:pt>
                <c:pt idx="1441">
                  <c:v>1.8880847686262743</c:v>
                </c:pt>
                <c:pt idx="1442">
                  <c:v>1.8927454337755023</c:v>
                </c:pt>
                <c:pt idx="1443">
                  <c:v>1.8908193907742166</c:v>
                </c:pt>
                <c:pt idx="1444">
                  <c:v>1.8867949276720464</c:v>
                </c:pt>
                <c:pt idx="1445">
                  <c:v>1.8791882200229659</c:v>
                </c:pt>
                <c:pt idx="1446">
                  <c:v>1.8824029423053883</c:v>
                </c:pt>
                <c:pt idx="1447">
                  <c:v>1.8704201154155611</c:v>
                </c:pt>
                <c:pt idx="1448">
                  <c:v>1.8738995632096356</c:v>
                </c:pt>
                <c:pt idx="1449">
                  <c:v>1.8480026635185689</c:v>
                </c:pt>
                <c:pt idx="1450">
                  <c:v>1.8520722502482743</c:v>
                </c:pt>
                <c:pt idx="1451">
                  <c:v>1.8360675282878522</c:v>
                </c:pt>
                <c:pt idx="1452">
                  <c:v>1.8473769974481189</c:v>
                </c:pt>
                <c:pt idx="1453">
                  <c:v>1.8487774835105928</c:v>
                </c:pt>
                <c:pt idx="1454">
                  <c:v>1.8544408773523278</c:v>
                </c:pt>
                <c:pt idx="1455">
                  <c:v>1.8452435315354367</c:v>
                </c:pt>
                <c:pt idx="1456">
                  <c:v>1.8610827453136463</c:v>
                </c:pt>
                <c:pt idx="1457">
                  <c:v>1.8768005793514819</c:v>
                </c:pt>
                <c:pt idx="1458">
                  <c:v>1.8932870405378501</c:v>
                </c:pt>
                <c:pt idx="1459">
                  <c:v>1.8998514260526627</c:v>
                </c:pt>
                <c:pt idx="1460">
                  <c:v>1.8863255061066782</c:v>
                </c:pt>
                <c:pt idx="1461">
                  <c:v>1.9027572586570238</c:v>
                </c:pt>
                <c:pt idx="1462">
                  <c:v>1.9048096650711572</c:v>
                </c:pt>
                <c:pt idx="1463">
                  <c:v>1.9028503411314386</c:v>
                </c:pt>
                <c:pt idx="1464">
                  <c:v>1.9103966317835734</c:v>
                </c:pt>
                <c:pt idx="1465">
                  <c:v>1.9145195692435275</c:v>
                </c:pt>
                <c:pt idx="1466">
                  <c:v>1.9069365750805125</c:v>
                </c:pt>
                <c:pt idx="1467">
                  <c:v>1.9051270274020549</c:v>
                </c:pt>
                <c:pt idx="1468">
                  <c:v>1.9086255973120412</c:v>
                </c:pt>
                <c:pt idx="1469">
                  <c:v>1.9177288759505116</c:v>
                </c:pt>
                <c:pt idx="1470">
                  <c:v>1.9351042214506713</c:v>
                </c:pt>
                <c:pt idx="1471">
                  <c:v>1.9292275845605333</c:v>
                </c:pt>
                <c:pt idx="1472">
                  <c:v>1.9165257825267299</c:v>
                </c:pt>
                <c:pt idx="1473">
                  <c:v>1.9054658957145572</c:v>
                </c:pt>
                <c:pt idx="1474">
                  <c:v>1.9147509608178404</c:v>
                </c:pt>
                <c:pt idx="1475">
                  <c:v>1.9127578632640825</c:v>
                </c:pt>
                <c:pt idx="1476">
                  <c:v>1.9221579169254945</c:v>
                </c:pt>
                <c:pt idx="1477">
                  <c:v>1.9310640190470254</c:v>
                </c:pt>
                <c:pt idx="1478">
                  <c:v>1.9378846362125797</c:v>
                </c:pt>
                <c:pt idx="1479">
                  <c:v>1.9433498285581357</c:v>
                </c:pt>
                <c:pt idx="1480">
                  <c:v>1.9428398656006269</c:v>
                </c:pt>
                <c:pt idx="1481">
                  <c:v>1.9400368156241741</c:v>
                </c:pt>
                <c:pt idx="1482">
                  <c:v>1.9261863200488563</c:v>
                </c:pt>
                <c:pt idx="1483">
                  <c:v>1.9184546021863484</c:v>
                </c:pt>
                <c:pt idx="1484">
                  <c:v>1.9306730852016281</c:v>
                </c:pt>
                <c:pt idx="1485">
                  <c:v>1.9159396093532106</c:v>
                </c:pt>
                <c:pt idx="1486">
                  <c:v>1.9310530712455358</c:v>
                </c:pt>
                <c:pt idx="1487">
                  <c:v>1.9374595847928631</c:v>
                </c:pt>
                <c:pt idx="1488">
                  <c:v>1.9421579566322276</c:v>
                </c:pt>
                <c:pt idx="1489">
                  <c:v>1.946171291436934</c:v>
                </c:pt>
                <c:pt idx="1490">
                  <c:v>1.9453961925504917</c:v>
                </c:pt>
                <c:pt idx="1491">
                  <c:v>1.9421032920049115</c:v>
                </c:pt>
                <c:pt idx="1492">
                  <c:v>1.9541049455401811</c:v>
                </c:pt>
                <c:pt idx="1493">
                  <c:v>1.9690365045113534</c:v>
                </c:pt>
                <c:pt idx="1494">
                  <c:v>1.9695666320799456</c:v>
                </c:pt>
                <c:pt idx="1495">
                  <c:v>1.9807640828163113</c:v>
                </c:pt>
                <c:pt idx="1496">
                  <c:v>1.9719692560716031</c:v>
                </c:pt>
                <c:pt idx="1497">
                  <c:v>1.9722343308257331</c:v>
                </c:pt>
                <c:pt idx="1498">
                  <c:v>1.9689689513483306</c:v>
                </c:pt>
                <c:pt idx="1499">
                  <c:v>1.9634418453685234</c:v>
                </c:pt>
                <c:pt idx="1500">
                  <c:v>1.9562576623232342</c:v>
                </c:pt>
                <c:pt idx="1501">
                  <c:v>1.9519230704702824</c:v>
                </c:pt>
                <c:pt idx="1502">
                  <c:v>1.9556240047231153</c:v>
                </c:pt>
                <c:pt idx="1503">
                  <c:v>1.9629240795624521</c:v>
                </c:pt>
                <c:pt idx="1504">
                  <c:v>1.963624054747156</c:v>
                </c:pt>
                <c:pt idx="1505">
                  <c:v>1.9739691108942881</c:v>
                </c:pt>
                <c:pt idx="1506">
                  <c:v>1.9745127954540864</c:v>
                </c:pt>
                <c:pt idx="1507">
                  <c:v>1.9634845202752345</c:v>
                </c:pt>
                <c:pt idx="1508">
                  <c:v>1.973998291867362</c:v>
                </c:pt>
                <c:pt idx="1509">
                  <c:v>1.9764707740762697</c:v>
                </c:pt>
                <c:pt idx="1510">
                  <c:v>1.9919070056712722</c:v>
                </c:pt>
                <c:pt idx="1511">
                  <c:v>1.9911728400003892</c:v>
                </c:pt>
                <c:pt idx="1512">
                  <c:v>1.9841600305643903</c:v>
                </c:pt>
                <c:pt idx="1513">
                  <c:v>1.9815688595337753</c:v>
                </c:pt>
                <c:pt idx="1514">
                  <c:v>1.9750402450449027</c:v>
                </c:pt>
                <c:pt idx="1515">
                  <c:v>1.9804903017398594</c:v>
                </c:pt>
                <c:pt idx="1516">
                  <c:v>1.9804767087604618</c:v>
                </c:pt>
                <c:pt idx="1517">
                  <c:v>1.9876746634001479</c:v>
                </c:pt>
                <c:pt idx="1518">
                  <c:v>1.9868861221024832</c:v>
                </c:pt>
                <c:pt idx="1519">
                  <c:v>1.9882992750184612</c:v>
                </c:pt>
                <c:pt idx="1520">
                  <c:v>1.9719891186652789</c:v>
                </c:pt>
                <c:pt idx="1521">
                  <c:v>1.9610577889124319</c:v>
                </c:pt>
                <c:pt idx="1522">
                  <c:v>1.9582751184147591</c:v>
                </c:pt>
                <c:pt idx="1523">
                  <c:v>1.8928367430153421</c:v>
                </c:pt>
                <c:pt idx="1524">
                  <c:v>1.8534891200954378</c:v>
                </c:pt>
                <c:pt idx="1525">
                  <c:v>1.8796350320554085</c:v>
                </c:pt>
                <c:pt idx="1526">
                  <c:v>1.8685028205700238</c:v>
                </c:pt>
                <c:pt idx="1527">
                  <c:v>1.9082418957247584</c:v>
                </c:pt>
                <c:pt idx="1528">
                  <c:v>1.9077596674249415</c:v>
                </c:pt>
                <c:pt idx="1529">
                  <c:v>1.880103800672116</c:v>
                </c:pt>
                <c:pt idx="1530">
                  <c:v>1.8794246411141533</c:v>
                </c:pt>
                <c:pt idx="1531">
                  <c:v>1.8713266814893696</c:v>
                </c:pt>
                <c:pt idx="1532">
                  <c:v>1.8609836767953807</c:v>
                </c:pt>
                <c:pt idx="1533">
                  <c:v>1.802640290176178</c:v>
                </c:pt>
                <c:pt idx="1534">
                  <c:v>1.8359057264396339</c:v>
                </c:pt>
                <c:pt idx="1535">
                  <c:v>1.8038157637208887</c:v>
                </c:pt>
                <c:pt idx="1536">
                  <c:v>1.7919444367001502</c:v>
                </c:pt>
                <c:pt idx="1537">
                  <c:v>1.8198008699952759</c:v>
                </c:pt>
                <c:pt idx="1538">
                  <c:v>1.8394416872002985</c:v>
                </c:pt>
                <c:pt idx="1539">
                  <c:v>1.8587603361538223</c:v>
                </c:pt>
                <c:pt idx="1540">
                  <c:v>1.8469819298846817</c:v>
                </c:pt>
                <c:pt idx="1541">
                  <c:v>1.8572967584486717</c:v>
                </c:pt>
                <c:pt idx="1542">
                  <c:v>1.8688859686541373</c:v>
                </c:pt>
                <c:pt idx="1543">
                  <c:v>1.9081084635274999</c:v>
                </c:pt>
                <c:pt idx="1544">
                  <c:v>1.903315037476369</c:v>
                </c:pt>
                <c:pt idx="1545">
                  <c:v>1.8857254343266083</c:v>
                </c:pt>
                <c:pt idx="1546">
                  <c:v>1.8829288951037428</c:v>
                </c:pt>
                <c:pt idx="1547">
                  <c:v>1.8686257099496821</c:v>
                </c:pt>
                <c:pt idx="1548">
                  <c:v>1.888317436321626</c:v>
                </c:pt>
                <c:pt idx="1549">
                  <c:v>1.8925110353167354</c:v>
                </c:pt>
                <c:pt idx="1550">
                  <c:v>1.8607487447164104</c:v>
                </c:pt>
                <c:pt idx="1551">
                  <c:v>1.8266636196320183</c:v>
                </c:pt>
                <c:pt idx="1552">
                  <c:v>1.832214219161971</c:v>
                </c:pt>
                <c:pt idx="1553">
                  <c:v>1.8201647214095109</c:v>
                </c:pt>
                <c:pt idx="1554">
                  <c:v>1.8482189500508337</c:v>
                </c:pt>
                <c:pt idx="1555">
                  <c:v>1.8542374814201896</c:v>
                </c:pt>
                <c:pt idx="1556">
                  <c:v>1.8963546462937446</c:v>
                </c:pt>
                <c:pt idx="1557">
                  <c:v>1.8921824602771145</c:v>
                </c:pt>
                <c:pt idx="1558">
                  <c:v>1.9076079181405081</c:v>
                </c:pt>
                <c:pt idx="1559">
                  <c:v>1.9283663768208896</c:v>
                </c:pt>
                <c:pt idx="1560">
                  <c:v>1.8649227208774366</c:v>
                </c:pt>
                <c:pt idx="1561">
                  <c:v>1.8620817943909955</c:v>
                </c:pt>
                <c:pt idx="1562">
                  <c:v>1.8181433987490077</c:v>
                </c:pt>
                <c:pt idx="1563">
                  <c:v>1.8213445020158552</c:v>
                </c:pt>
                <c:pt idx="1564">
                  <c:v>1.8206953167471018</c:v>
                </c:pt>
                <c:pt idx="1565">
                  <c:v>1.830535913365066</c:v>
                </c:pt>
                <c:pt idx="1566">
                  <c:v>1.8301699173610915</c:v>
                </c:pt>
                <c:pt idx="1567">
                  <c:v>1.7949003857394215</c:v>
                </c:pt>
                <c:pt idx="1568">
                  <c:v>1.7572213332029796</c:v>
                </c:pt>
                <c:pt idx="1569">
                  <c:v>1.7573731718131973</c:v>
                </c:pt>
                <c:pt idx="1570">
                  <c:v>1.7301066868291879</c:v>
                </c:pt>
                <c:pt idx="1571">
                  <c:v>1.7026018081566612</c:v>
                </c:pt>
                <c:pt idx="1572">
                  <c:v>1.667182241108595</c:v>
                </c:pt>
                <c:pt idx="1573">
                  <c:v>1.6213571265336968</c:v>
                </c:pt>
                <c:pt idx="1574">
                  <c:v>1.6998360630241098</c:v>
                </c:pt>
                <c:pt idx="1575">
                  <c:v>1.7143291675141437</c:v>
                </c:pt>
                <c:pt idx="1576">
                  <c:v>1.7121994245176966</c:v>
                </c:pt>
                <c:pt idx="1577">
                  <c:v>1.7266787810256503</c:v>
                </c:pt>
                <c:pt idx="1578">
                  <c:v>1.7288677268481656</c:v>
                </c:pt>
                <c:pt idx="1579">
                  <c:v>1.6855279930484255</c:v>
                </c:pt>
                <c:pt idx="1580">
                  <c:v>1.7424303702325552</c:v>
                </c:pt>
                <c:pt idx="1581">
                  <c:v>1.7546029466916446</c:v>
                </c:pt>
                <c:pt idx="1582">
                  <c:v>1.771532406043937</c:v>
                </c:pt>
                <c:pt idx="1583">
                  <c:v>1.7787773576302273</c:v>
                </c:pt>
                <c:pt idx="1584">
                  <c:v>1.7867965620171948</c:v>
                </c:pt>
                <c:pt idx="1585">
                  <c:v>1.7865350577730237</c:v>
                </c:pt>
                <c:pt idx="1586">
                  <c:v>1.7771174589497691</c:v>
                </c:pt>
                <c:pt idx="1587">
                  <c:v>1.7960697800293479</c:v>
                </c:pt>
                <c:pt idx="1588">
                  <c:v>1.8000561603295913</c:v>
                </c:pt>
                <c:pt idx="1589">
                  <c:v>1.8136695941956336</c:v>
                </c:pt>
                <c:pt idx="1590">
                  <c:v>1.8374230664414004</c:v>
                </c:pt>
                <c:pt idx="1591">
                  <c:v>1.8112242535021461</c:v>
                </c:pt>
                <c:pt idx="1592">
                  <c:v>1.8152098005501711</c:v>
                </c:pt>
                <c:pt idx="1593">
                  <c:v>1.8177052276216843</c:v>
                </c:pt>
                <c:pt idx="1594">
                  <c:v>1.8330700965114715</c:v>
                </c:pt>
                <c:pt idx="1595">
                  <c:v>1.8186295201855287</c:v>
                </c:pt>
                <c:pt idx="1596">
                  <c:v>1.8159792841296951</c:v>
                </c:pt>
                <c:pt idx="1597">
                  <c:v>1.8439991029817862</c:v>
                </c:pt>
                <c:pt idx="1598">
                  <c:v>1.8597848986969874</c:v>
                </c:pt>
                <c:pt idx="1599">
                  <c:v>1.8614554167725859</c:v>
                </c:pt>
                <c:pt idx="1600">
                  <c:v>1.8740264747296613</c:v>
                </c:pt>
                <c:pt idx="1601">
                  <c:v>1.8828295853105608</c:v>
                </c:pt>
                <c:pt idx="1602">
                  <c:v>1.8786365748893437</c:v>
                </c:pt>
                <c:pt idx="1603">
                  <c:v>1.8609751894720885</c:v>
                </c:pt>
                <c:pt idx="1604">
                  <c:v>1.8622332717621941</c:v>
                </c:pt>
                <c:pt idx="1605">
                  <c:v>1.8635532050293757</c:v>
                </c:pt>
                <c:pt idx="1606">
                  <c:v>1.88742136719641</c:v>
                </c:pt>
                <c:pt idx="1607">
                  <c:v>1.8931202733871071</c:v>
                </c:pt>
                <c:pt idx="1608">
                  <c:v>1.8880937633686257</c:v>
                </c:pt>
                <c:pt idx="1609">
                  <c:v>1.9085228668351639</c:v>
                </c:pt>
                <c:pt idx="1610">
                  <c:v>1.9113811718271099</c:v>
                </c:pt>
                <c:pt idx="1611">
                  <c:v>1.9147749334749424</c:v>
                </c:pt>
                <c:pt idx="1612">
                  <c:v>1.9080107140910063</c:v>
                </c:pt>
                <c:pt idx="1613">
                  <c:v>1.9202040939887746</c:v>
                </c:pt>
                <c:pt idx="1614">
                  <c:v>1.9225679383045347</c:v>
                </c:pt>
                <c:pt idx="1615">
                  <c:v>1.9210477709470453</c:v>
                </c:pt>
                <c:pt idx="1616">
                  <c:v>1.920002355148374</c:v>
                </c:pt>
                <c:pt idx="1617">
                  <c:v>1.9145696200516893</c:v>
                </c:pt>
                <c:pt idx="1618">
                  <c:v>1.9277259182933875</c:v>
                </c:pt>
                <c:pt idx="1619">
                  <c:v>1.9202306321631908</c:v>
                </c:pt>
                <c:pt idx="1620">
                  <c:v>1.9180567054549884</c:v>
                </c:pt>
                <c:pt idx="1621">
                  <c:v>1.9055020825663325</c:v>
                </c:pt>
                <c:pt idx="1622">
                  <c:v>1.8899552742144605</c:v>
                </c:pt>
                <c:pt idx="1623">
                  <c:v>1.8859220833514143</c:v>
                </c:pt>
                <c:pt idx="1624">
                  <c:v>1.91338024690734</c:v>
                </c:pt>
                <c:pt idx="1625">
                  <c:v>1.9190227598594096</c:v>
                </c:pt>
                <c:pt idx="1626">
                  <c:v>1.9323131084734562</c:v>
                </c:pt>
                <c:pt idx="1627">
                  <c:v>1.9306350487941364</c:v>
                </c:pt>
                <c:pt idx="1628">
                  <c:v>1.9402351689782649</c:v>
                </c:pt>
                <c:pt idx="1629">
                  <c:v>1.9474123133846679</c:v>
                </c:pt>
                <c:pt idx="1630">
                  <c:v>1.9471579523273308</c:v>
                </c:pt>
                <c:pt idx="1631">
                  <c:v>1.9414164344767331</c:v>
                </c:pt>
                <c:pt idx="1632">
                  <c:v>1.9623721798175822</c:v>
                </c:pt>
                <c:pt idx="1633">
                  <c:v>1.9247793020138937</c:v>
                </c:pt>
                <c:pt idx="1634">
                  <c:v>1.9231635938247358</c:v>
                </c:pt>
                <c:pt idx="1635">
                  <c:v>1.9369278779727255</c:v>
                </c:pt>
                <c:pt idx="1636">
                  <c:v>1.9279110934289911</c:v>
                </c:pt>
                <c:pt idx="1637">
                  <c:v>1.93481902501957</c:v>
                </c:pt>
                <c:pt idx="1638">
                  <c:v>1.9478049879580368</c:v>
                </c:pt>
                <c:pt idx="1639">
                  <c:v>1.9702089944562384</c:v>
                </c:pt>
                <c:pt idx="1640">
                  <c:v>1.9702433519947293</c:v>
                </c:pt>
                <c:pt idx="1641">
                  <c:v>1.9744716971640877</c:v>
                </c:pt>
                <c:pt idx="1642">
                  <c:v>1.9785834724036493</c:v>
                </c:pt>
                <c:pt idx="1643">
                  <c:v>1.9877357737048962</c:v>
                </c:pt>
                <c:pt idx="1644">
                  <c:v>1.9898167375261264</c:v>
                </c:pt>
                <c:pt idx="1645">
                  <c:v>1.9777068069279307</c:v>
                </c:pt>
                <c:pt idx="1646">
                  <c:v>1.9845730772842427</c:v>
                </c:pt>
                <c:pt idx="1647">
                  <c:v>1.9846486600436251</c:v>
                </c:pt>
                <c:pt idx="1648">
                  <c:v>1.9977227956347536</c:v>
                </c:pt>
                <c:pt idx="1649">
                  <c:v>1.996464980693808</c:v>
                </c:pt>
                <c:pt idx="1650">
                  <c:v>1.9974816506528208</c:v>
                </c:pt>
                <c:pt idx="1651">
                  <c:v>1.9929346556713989</c:v>
                </c:pt>
                <c:pt idx="1652">
                  <c:v>1.9960791476398811</c:v>
                </c:pt>
                <c:pt idx="1653">
                  <c:v>1.9980982335488573</c:v>
                </c:pt>
                <c:pt idx="1654">
                  <c:v>2.0156862223113294</c:v>
                </c:pt>
                <c:pt idx="1655">
                  <c:v>2.0112634199200898</c:v>
                </c:pt>
                <c:pt idx="1656">
                  <c:v>2.0105212334656195</c:v>
                </c:pt>
                <c:pt idx="1657">
                  <c:v>2.0199191405069663</c:v>
                </c:pt>
                <c:pt idx="1658">
                  <c:v>2.0220822692649025</c:v>
                </c:pt>
                <c:pt idx="1659">
                  <c:v>2.024005164623464</c:v>
                </c:pt>
                <c:pt idx="1660">
                  <c:v>2.0087635705291271</c:v>
                </c:pt>
                <c:pt idx="1661">
                  <c:v>2.0044924208701684</c:v>
                </c:pt>
                <c:pt idx="1662">
                  <c:v>2.0237198542207113</c:v>
                </c:pt>
                <c:pt idx="1663">
                  <c:v>2.0146514852797504</c:v>
                </c:pt>
                <c:pt idx="1664">
                  <c:v>1.9811085151360324</c:v>
                </c:pt>
                <c:pt idx="1665">
                  <c:v>1.9779255248894485</c:v>
                </c:pt>
                <c:pt idx="1666">
                  <c:v>1.9719402914178084</c:v>
                </c:pt>
                <c:pt idx="1667">
                  <c:v>1.9792629295106268</c:v>
                </c:pt>
                <c:pt idx="1668">
                  <c:v>1.9309163750771279</c:v>
                </c:pt>
                <c:pt idx="1669">
                  <c:v>1.9463329276716907</c:v>
                </c:pt>
                <c:pt idx="1670">
                  <c:v>1.9576644332514419</c:v>
                </c:pt>
                <c:pt idx="1671">
                  <c:v>1.9750013521714582</c:v>
                </c:pt>
                <c:pt idx="1672">
                  <c:v>1.9634388575403456</c:v>
                </c:pt>
                <c:pt idx="1673">
                  <c:v>1.9501419766961279</c:v>
                </c:pt>
                <c:pt idx="1674">
                  <c:v>1.966639991997015</c:v>
                </c:pt>
                <c:pt idx="1675">
                  <c:v>1.9610776227679234</c:v>
                </c:pt>
                <c:pt idx="1676">
                  <c:v>1.9375727701158603</c:v>
                </c:pt>
                <c:pt idx="1677">
                  <c:v>1.940193568979347</c:v>
                </c:pt>
                <c:pt idx="1678">
                  <c:v>1.923874812478547</c:v>
                </c:pt>
                <c:pt idx="1679">
                  <c:v>1.9105309023580075</c:v>
                </c:pt>
                <c:pt idx="1680">
                  <c:v>1.914535835901259</c:v>
                </c:pt>
                <c:pt idx="1681">
                  <c:v>1.889104696415981</c:v>
                </c:pt>
                <c:pt idx="1682">
                  <c:v>1.8838737058690747</c:v>
                </c:pt>
                <c:pt idx="1683">
                  <c:v>1.9238229476630566</c:v>
                </c:pt>
                <c:pt idx="1684">
                  <c:v>1.9394612590408313</c:v>
                </c:pt>
                <c:pt idx="1685">
                  <c:v>1.9513245742033645</c:v>
                </c:pt>
                <c:pt idx="1686">
                  <c:v>1.9717021498471219</c:v>
                </c:pt>
                <c:pt idx="1687">
                  <c:v>1.9808691007149799</c:v>
                </c:pt>
                <c:pt idx="1688">
                  <c:v>1.980175919202056</c:v>
                </c:pt>
                <c:pt idx="1689">
                  <c:v>1.9761369573521552</c:v>
                </c:pt>
                <c:pt idx="1690">
                  <c:v>1.984217535847848</c:v>
                </c:pt>
                <c:pt idx="1691">
                  <c:v>1.9810173061316114</c:v>
                </c:pt>
                <c:pt idx="1692">
                  <c:v>1.9828622982771216</c:v>
                </c:pt>
                <c:pt idx="1693">
                  <c:v>2.0020374938883196</c:v>
                </c:pt>
                <c:pt idx="1694">
                  <c:v>2.0080050273898888</c:v>
                </c:pt>
                <c:pt idx="1695">
                  <c:v>2.0269357259626402</c:v>
                </c:pt>
                <c:pt idx="1696">
                  <c:v>2.024381733882449</c:v>
                </c:pt>
                <c:pt idx="1697">
                  <c:v>2.0208726000228361</c:v>
                </c:pt>
                <c:pt idx="1698">
                  <c:v>2.0015900352557394</c:v>
                </c:pt>
                <c:pt idx="1699">
                  <c:v>1.9991185801619309</c:v>
                </c:pt>
                <c:pt idx="1700">
                  <c:v>2.0067470618467227</c:v>
                </c:pt>
                <c:pt idx="1701">
                  <c:v>2.018267619755393</c:v>
                </c:pt>
                <c:pt idx="1702">
                  <c:v>2.0336932302435202</c:v>
                </c:pt>
                <c:pt idx="1703">
                  <c:v>2.0396394855748445</c:v>
                </c:pt>
                <c:pt idx="1704">
                  <c:v>2.0552286054351216</c:v>
                </c:pt>
                <c:pt idx="1705">
                  <c:v>2.0515138167342242</c:v>
                </c:pt>
                <c:pt idx="1706">
                  <c:v>2.0415697476965327</c:v>
                </c:pt>
                <c:pt idx="1707">
                  <c:v>2.0440927522158914</c:v>
                </c:pt>
                <c:pt idx="1708">
                  <c:v>2.0532921605102237</c:v>
                </c:pt>
                <c:pt idx="1709">
                  <c:v>2.0579791524495401</c:v>
                </c:pt>
                <c:pt idx="1710">
                  <c:v>2.0674654043144418</c:v>
                </c:pt>
                <c:pt idx="1711">
                  <c:v>2.0678289557221428</c:v>
                </c:pt>
                <c:pt idx="1712">
                  <c:v>2.0607785246600669</c:v>
                </c:pt>
                <c:pt idx="1713">
                  <c:v>2.0472750131314967</c:v>
                </c:pt>
                <c:pt idx="1714">
                  <c:v>2.0545951179579345</c:v>
                </c:pt>
                <c:pt idx="1715">
                  <c:v>2.0418650732540677</c:v>
                </c:pt>
                <c:pt idx="1716">
                  <c:v>2.0476327866176747</c:v>
                </c:pt>
                <c:pt idx="1717">
                  <c:v>2.0616061700022108</c:v>
                </c:pt>
                <c:pt idx="1718">
                  <c:v>2.0712486394636191</c:v>
                </c:pt>
                <c:pt idx="1719">
                  <c:v>2.0603202116154424</c:v>
                </c:pt>
                <c:pt idx="1720">
                  <c:v>2.0754851454997048</c:v>
                </c:pt>
                <c:pt idx="1721">
                  <c:v>2.0721283041220158</c:v>
                </c:pt>
                <c:pt idx="1722">
                  <c:v>2.0667781260665463</c:v>
                </c:pt>
                <c:pt idx="1723">
                  <c:v>2.04415684612903</c:v>
                </c:pt>
                <c:pt idx="1724">
                  <c:v>2.0256785130352553</c:v>
                </c:pt>
                <c:pt idx="1725">
                  <c:v>2.0108720481792415</c:v>
                </c:pt>
                <c:pt idx="1726">
                  <c:v>1.9500830602334291</c:v>
                </c:pt>
                <c:pt idx="1727">
                  <c:v>1.9753035111690818</c:v>
                </c:pt>
                <c:pt idx="1728">
                  <c:v>1.9768177707098074</c:v>
                </c:pt>
                <c:pt idx="1729">
                  <c:v>2.0135637011218961</c:v>
                </c:pt>
                <c:pt idx="1730">
                  <c:v>2.0001965985682175</c:v>
                </c:pt>
                <c:pt idx="1731">
                  <c:v>1.9761349333555431</c:v>
                </c:pt>
                <c:pt idx="1732">
                  <c:v>2.0050934724204743</c:v>
                </c:pt>
                <c:pt idx="1733">
                  <c:v>1.9454813146878909</c:v>
                </c:pt>
                <c:pt idx="1734">
                  <c:v>1.9502696048596375</c:v>
                </c:pt>
                <c:pt idx="1735">
                  <c:v>1.9782035428968925</c:v>
                </c:pt>
                <c:pt idx="1736">
                  <c:v>2.0020076326936334</c:v>
                </c:pt>
                <c:pt idx="1737">
                  <c:v>1.9860991753758648</c:v>
                </c:pt>
                <c:pt idx="1738">
                  <c:v>2.0024110204146579</c:v>
                </c:pt>
                <c:pt idx="1739">
                  <c:v>2.0013973806739545</c:v>
                </c:pt>
                <c:pt idx="1740">
                  <c:v>1.9487827739073331</c:v>
                </c:pt>
                <c:pt idx="1741">
                  <c:v>1.9700697007032213</c:v>
                </c:pt>
                <c:pt idx="1742">
                  <c:v>1.9637490632752834</c:v>
                </c:pt>
                <c:pt idx="1743">
                  <c:v>1.9765608394195402</c:v>
                </c:pt>
                <c:pt idx="1744">
                  <c:v>2.0014802025932661</c:v>
                </c:pt>
                <c:pt idx="1745">
                  <c:v>2.0027663954445765</c:v>
                </c:pt>
                <c:pt idx="1746">
                  <c:v>1.9889011848053635</c:v>
                </c:pt>
                <c:pt idx="1747">
                  <c:v>2.0103489423201859</c:v>
                </c:pt>
                <c:pt idx="1748">
                  <c:v>2.0363345577390799</c:v>
                </c:pt>
                <c:pt idx="1749">
                  <c:v>2.0381880374324535</c:v>
                </c:pt>
                <c:pt idx="1750">
                  <c:v>2.0379964378894173</c:v>
                </c:pt>
                <c:pt idx="1751">
                  <c:v>2.0386532138904734</c:v>
                </c:pt>
                <c:pt idx="1752">
                  <c:v>2.0533389765661463</c:v>
                </c:pt>
                <c:pt idx="1753">
                  <c:v>2.0592422661351391</c:v>
                </c:pt>
                <c:pt idx="1754">
                  <c:v>2.057750101209129</c:v>
                </c:pt>
                <c:pt idx="1755">
                  <c:v>2.0512876637481012</c:v>
                </c:pt>
                <c:pt idx="1756">
                  <c:v>2.0565767625024067</c:v>
                </c:pt>
                <c:pt idx="1757">
                  <c:v>2.0572813941026418</c:v>
                </c:pt>
                <c:pt idx="1758">
                  <c:v>2.0573224472241582</c:v>
                </c:pt>
                <c:pt idx="1759">
                  <c:v>2.0472259131479325</c:v>
                </c:pt>
                <c:pt idx="1760">
                  <c:v>2.0470274805283721</c:v>
                </c:pt>
                <c:pt idx="1761">
                  <c:v>2.0297259795150562</c:v>
                </c:pt>
                <c:pt idx="1762">
                  <c:v>2.0421878452843423</c:v>
                </c:pt>
                <c:pt idx="1763">
                  <c:v>2.0372215076719926</c:v>
                </c:pt>
                <c:pt idx="1764">
                  <c:v>2.0263620812885503</c:v>
                </c:pt>
                <c:pt idx="1765">
                  <c:v>2.0365646658045096</c:v>
                </c:pt>
                <c:pt idx="1766">
                  <c:v>2.0114454120026903</c:v>
                </c:pt>
                <c:pt idx="1767">
                  <c:v>1.9751077628057736</c:v>
                </c:pt>
                <c:pt idx="1768">
                  <c:v>1.9907908734011897</c:v>
                </c:pt>
                <c:pt idx="1769">
                  <c:v>2.0188943538784532</c:v>
                </c:pt>
                <c:pt idx="1770">
                  <c:v>2.0098328246584449</c:v>
                </c:pt>
                <c:pt idx="1771">
                  <c:v>1.9783122818054624</c:v>
                </c:pt>
                <c:pt idx="1772">
                  <c:v>1.9962424188577184</c:v>
                </c:pt>
                <c:pt idx="1773">
                  <c:v>2.0090088060336595</c:v>
                </c:pt>
                <c:pt idx="1774">
                  <c:v>2.0308658840644025</c:v>
                </c:pt>
                <c:pt idx="1775">
                  <c:v>2.0509845254914789</c:v>
                </c:pt>
                <c:pt idx="1776">
                  <c:v>2.0468793819801618</c:v>
                </c:pt>
                <c:pt idx="1777">
                  <c:v>2.0525267603864217</c:v>
                </c:pt>
                <c:pt idx="1778">
                  <c:v>2.0444663941093353</c:v>
                </c:pt>
                <c:pt idx="1779">
                  <c:v>2.0584671197519895</c:v>
                </c:pt>
                <c:pt idx="1780">
                  <c:v>2.0511079850545451</c:v>
                </c:pt>
                <c:pt idx="1781">
                  <c:v>2.0569394770103151</c:v>
                </c:pt>
                <c:pt idx="1782">
                  <c:v>2.0608859173544132</c:v>
                </c:pt>
                <c:pt idx="1783">
                  <c:v>2.0692622363449145</c:v>
                </c:pt>
                <c:pt idx="1784">
                  <c:v>2.0807794639279091</c:v>
                </c:pt>
                <c:pt idx="1785">
                  <c:v>2.079046710876153</c:v>
                </c:pt>
                <c:pt idx="1786">
                  <c:v>2.0857995535932283</c:v>
                </c:pt>
                <c:pt idx="1787">
                  <c:v>2.0794848965772106</c:v>
                </c:pt>
                <c:pt idx="1788">
                  <c:v>2.0994811786485417</c:v>
                </c:pt>
                <c:pt idx="1789">
                  <c:v>2.1072434031423497</c:v>
                </c:pt>
                <c:pt idx="1790">
                  <c:v>2.1047432969081434</c:v>
                </c:pt>
                <c:pt idx="1791">
                  <c:v>2.1062214143149682</c:v>
                </c:pt>
                <c:pt idx="1792">
                  <c:v>2.1119638309614763</c:v>
                </c:pt>
                <c:pt idx="1793">
                  <c:v>2.1173648737656805</c:v>
                </c:pt>
                <c:pt idx="1794">
                  <c:v>2.1206751578552252</c:v>
                </c:pt>
                <c:pt idx="1795">
                  <c:v>2.1221835885211893</c:v>
                </c:pt>
                <c:pt idx="1796">
                  <c:v>2.1239593109599428</c:v>
                </c:pt>
                <c:pt idx="1797">
                  <c:v>2.1402415903709442</c:v>
                </c:pt>
                <c:pt idx="1798">
                  <c:v>2.141318141352277</c:v>
                </c:pt>
                <c:pt idx="1799">
                  <c:v>2.1400488989918034</c:v>
                </c:pt>
                <c:pt idx="1800">
                  <c:v>2.131995326238608</c:v>
                </c:pt>
                <c:pt idx="1801">
                  <c:v>2.1286181790401559</c:v>
                </c:pt>
                <c:pt idx="1802">
                  <c:v>2.1332427594873504</c:v>
                </c:pt>
                <c:pt idx="1803">
                  <c:v>2.1491979193423565</c:v>
                </c:pt>
                <c:pt idx="1804">
                  <c:v>2.1539113750437506</c:v>
                </c:pt>
                <c:pt idx="1805">
                  <c:v>2.1628840938263263</c:v>
                </c:pt>
                <c:pt idx="1806">
                  <c:v>2.1541907766483788</c:v>
                </c:pt>
                <c:pt idx="1807">
                  <c:v>2.1355171145612259</c:v>
                </c:pt>
                <c:pt idx="1808">
                  <c:v>2.1212942036144602</c:v>
                </c:pt>
                <c:pt idx="1809">
                  <c:v>2.1346660758204279</c:v>
                </c:pt>
                <c:pt idx="1810">
                  <c:v>2.1378662647203281</c:v>
                </c:pt>
                <c:pt idx="1811">
                  <c:v>2.1573085593602954</c:v>
                </c:pt>
                <c:pt idx="1812">
                  <c:v>2.1504745312392415</c:v>
                </c:pt>
                <c:pt idx="1813">
                  <c:v>2.1481142674655422</c:v>
                </c:pt>
                <c:pt idx="1814">
                  <c:v>2.1543523506255315</c:v>
                </c:pt>
                <c:pt idx="1815">
                  <c:v>2.1727475219182644</c:v>
                </c:pt>
                <c:pt idx="1816">
                  <c:v>2.1729052314824084</c:v>
                </c:pt>
                <c:pt idx="1817">
                  <c:v>2.188381513562049</c:v>
                </c:pt>
                <c:pt idx="1818">
                  <c:v>2.1891150910197874</c:v>
                </c:pt>
                <c:pt idx="1819">
                  <c:v>2.188168618659835</c:v>
                </c:pt>
                <c:pt idx="1820">
                  <c:v>2.1979044561121768</c:v>
                </c:pt>
                <c:pt idx="1821">
                  <c:v>2.2087459307553998</c:v>
                </c:pt>
                <c:pt idx="1822">
                  <c:v>2.2106581671012617</c:v>
                </c:pt>
                <c:pt idx="1823">
                  <c:v>2.2102261427783318</c:v>
                </c:pt>
                <c:pt idx="1824">
                  <c:v>2.2215315670430482</c:v>
                </c:pt>
                <c:pt idx="1825">
                  <c:v>2.2216069902258289</c:v>
                </c:pt>
                <c:pt idx="1826">
                  <c:v>2.2087269967015759</c:v>
                </c:pt>
                <c:pt idx="1827">
                  <c:v>2.2152243949983008</c:v>
                </c:pt>
                <c:pt idx="1828">
                  <c:v>2.2337079492391401</c:v>
                </c:pt>
                <c:pt idx="1829">
                  <c:v>2.217882330394934</c:v>
                </c:pt>
                <c:pt idx="1830">
                  <c:v>2.2257051703374211</c:v>
                </c:pt>
                <c:pt idx="1831">
                  <c:v>2.2194572933241448</c:v>
                </c:pt>
                <c:pt idx="1832">
                  <c:v>2.2303114101875381</c:v>
                </c:pt>
                <c:pt idx="1833">
                  <c:v>2.2451056100511013</c:v>
                </c:pt>
                <c:pt idx="1834">
                  <c:v>2.2386861631796817</c:v>
                </c:pt>
                <c:pt idx="1835">
                  <c:v>2.2542496427946008</c:v>
                </c:pt>
                <c:pt idx="1836">
                  <c:v>2.2508329065209134</c:v>
                </c:pt>
                <c:pt idx="1837">
                  <c:v>2.2550383821331619</c:v>
                </c:pt>
                <c:pt idx="1838">
                  <c:v>2.2738267793037927</c:v>
                </c:pt>
                <c:pt idx="1839">
                  <c:v>2.2825917123910835</c:v>
                </c:pt>
                <c:pt idx="1840">
                  <c:v>2.2765303427419168</c:v>
                </c:pt>
                <c:pt idx="1841">
                  <c:v>2.2771883648672628</c:v>
                </c:pt>
                <c:pt idx="1842">
                  <c:v>2.2797850756585931</c:v>
                </c:pt>
                <c:pt idx="1843">
                  <c:v>2.2590771750331</c:v>
                </c:pt>
                <c:pt idx="1844">
                  <c:v>2.2232578683245605</c:v>
                </c:pt>
                <c:pt idx="1845">
                  <c:v>2.245497895705562</c:v>
                </c:pt>
                <c:pt idx="1846">
                  <c:v>2.2435505476304058</c:v>
                </c:pt>
                <c:pt idx="1847">
                  <c:v>2.2505716355584986</c:v>
                </c:pt>
                <c:pt idx="1848">
                  <c:v>2.21036635170511</c:v>
                </c:pt>
                <c:pt idx="1849">
                  <c:v>2.2263438873192731</c:v>
                </c:pt>
                <c:pt idx="1850">
                  <c:v>2.2594479850464437</c:v>
                </c:pt>
                <c:pt idx="1851">
                  <c:v>2.2847262889163447</c:v>
                </c:pt>
                <c:pt idx="1852">
                  <c:v>2.2923118743075901</c:v>
                </c:pt>
                <c:pt idx="1853">
                  <c:v>2.2798979269421493</c:v>
                </c:pt>
                <c:pt idx="1854">
                  <c:v>2.2965403887745377</c:v>
                </c:pt>
                <c:pt idx="1855">
                  <c:v>2.3004148244342537</c:v>
                </c:pt>
                <c:pt idx="1856">
                  <c:v>2.3152337920519308</c:v>
                </c:pt>
                <c:pt idx="1857">
                  <c:v>2.3114558550381208</c:v>
                </c:pt>
                <c:pt idx="1858">
                  <c:v>2.3157131978322094</c:v>
                </c:pt>
                <c:pt idx="1859">
                  <c:v>2.3089414698585364</c:v>
                </c:pt>
                <c:pt idx="1860">
                  <c:v>2.3197814622135331</c:v>
                </c:pt>
                <c:pt idx="1861">
                  <c:v>2.3109133077400612</c:v>
                </c:pt>
                <c:pt idx="1862">
                  <c:v>2.2864781378900751</c:v>
                </c:pt>
                <c:pt idx="1863">
                  <c:v>2.2085365656721141</c:v>
                </c:pt>
                <c:pt idx="1864">
                  <c:v>2.1406286485756461</c:v>
                </c:pt>
                <c:pt idx="1865">
                  <c:v>2.1325249234870709</c:v>
                </c:pt>
                <c:pt idx="1866">
                  <c:v>2.0362026664690256</c:v>
                </c:pt>
                <c:pt idx="1867">
                  <c:v>2.0193582818953457</c:v>
                </c:pt>
                <c:pt idx="1868">
                  <c:v>2.1102513452572693</c:v>
                </c:pt>
                <c:pt idx="1869">
                  <c:v>2.0500869604180854</c:v>
                </c:pt>
                <c:pt idx="1870">
                  <c:v>2.1348300744727609</c:v>
                </c:pt>
                <c:pt idx="1871">
                  <c:v>2.0611555395172809</c:v>
                </c:pt>
                <c:pt idx="1872">
                  <c:v>2.0257015980226902</c:v>
                </c:pt>
                <c:pt idx="1873">
                  <c:v>1.8656501149181528</c:v>
                </c:pt>
                <c:pt idx="1874">
                  <c:v>1.9556025854605563</c:v>
                </c:pt>
                <c:pt idx="1875">
                  <c:v>1.8576213090903557</c:v>
                </c:pt>
                <c:pt idx="1876">
                  <c:v>1.6719616225673337</c:v>
                </c:pt>
                <c:pt idx="1877">
                  <c:v>1.8204457862995427</c:v>
                </c:pt>
                <c:pt idx="1878">
                  <c:v>1.5880619838191266</c:v>
                </c:pt>
                <c:pt idx="1879">
                  <c:v>1.6805289361716471</c:v>
                </c:pt>
                <c:pt idx="1880">
                  <c:v>1.5910872601008867</c:v>
                </c:pt>
                <c:pt idx="1881">
                  <c:v>1.5985603523755436</c:v>
                </c:pt>
                <c:pt idx="1882">
                  <c:v>1.5276999529605457</c:v>
                </c:pt>
                <c:pt idx="1883">
                  <c:v>1.4822791551653829</c:v>
                </c:pt>
                <c:pt idx="1884">
                  <c:v>1.6152146292791498</c:v>
                </c:pt>
                <c:pt idx="1885">
                  <c:v>1.6337395237213517</c:v>
                </c:pt>
                <c:pt idx="1886">
                  <c:v>1.7326523696703684</c:v>
                </c:pt>
                <c:pt idx="1887">
                  <c:v>1.6732781708965501</c:v>
                </c:pt>
                <c:pt idx="1888">
                  <c:v>1.7284404901882355</c:v>
                </c:pt>
                <c:pt idx="1889">
                  <c:v>1.7005393435779097</c:v>
                </c:pt>
                <c:pt idx="1890">
                  <c:v>1.6237662353592857</c:v>
                </c:pt>
                <c:pt idx="1891">
                  <c:v>1.6604190164838684</c:v>
                </c:pt>
                <c:pt idx="1892">
                  <c:v>1.6350928772989621</c:v>
                </c:pt>
                <c:pt idx="1893">
                  <c:v>1.7462272469827993</c:v>
                </c:pt>
                <c:pt idx="1894">
                  <c:v>1.7434257193197549</c:v>
                </c:pt>
                <c:pt idx="1895">
                  <c:v>1.8018119051425263</c:v>
                </c:pt>
                <c:pt idx="1896">
                  <c:v>1.827728156225878</c:v>
                </c:pt>
                <c:pt idx="1897">
                  <c:v>1.8091657627657769</c:v>
                </c:pt>
                <c:pt idx="1898">
                  <c:v>1.8636478788877908</c:v>
                </c:pt>
                <c:pt idx="1899">
                  <c:v>1.8221318597363372</c:v>
                </c:pt>
                <c:pt idx="1900">
                  <c:v>1.8326999675884355</c:v>
                </c:pt>
                <c:pt idx="1901">
                  <c:v>1.8811582574548666</c:v>
                </c:pt>
                <c:pt idx="1902">
                  <c:v>1.8472169063464881</c:v>
                </c:pt>
                <c:pt idx="1903">
                  <c:v>1.7896665537035885</c:v>
                </c:pt>
                <c:pt idx="1904">
                  <c:v>1.8302406229433756</c:v>
                </c:pt>
                <c:pt idx="1905">
                  <c:v>1.8292530906605751</c:v>
                </c:pt>
                <c:pt idx="1906">
                  <c:v>1.8545372307713806</c:v>
                </c:pt>
                <c:pt idx="1907">
                  <c:v>1.8816262178385659</c:v>
                </c:pt>
                <c:pt idx="1908">
                  <c:v>1.8717361280257885</c:v>
                </c:pt>
                <c:pt idx="1909">
                  <c:v>1.9208442384296418</c:v>
                </c:pt>
                <c:pt idx="1910">
                  <c:v>1.9030666011760902</c:v>
                </c:pt>
                <c:pt idx="1911">
                  <c:v>1.8489049057248854</c:v>
                </c:pt>
                <c:pt idx="1912">
                  <c:v>1.8567457642327059</c:v>
                </c:pt>
                <c:pt idx="1913">
                  <c:v>1.8734563873389276</c:v>
                </c:pt>
                <c:pt idx="1914">
                  <c:v>1.8603349359842067</c:v>
                </c:pt>
                <c:pt idx="1915">
                  <c:v>1.8816152118148755</c:v>
                </c:pt>
                <c:pt idx="1916">
                  <c:v>1.9130960606905647</c:v>
                </c:pt>
                <c:pt idx="1917">
                  <c:v>1.9134355793195925</c:v>
                </c:pt>
                <c:pt idx="1918">
                  <c:v>1.873716882824632</c:v>
                </c:pt>
                <c:pt idx="1919">
                  <c:v>1.8407076953292394</c:v>
                </c:pt>
                <c:pt idx="1920">
                  <c:v>1.8618002135113392</c:v>
                </c:pt>
                <c:pt idx="1921">
                  <c:v>1.8690960355873323</c:v>
                </c:pt>
                <c:pt idx="1922">
                  <c:v>1.9270664630860466</c:v>
                </c:pt>
                <c:pt idx="1923">
                  <c:v>1.9067556500340088</c:v>
                </c:pt>
                <c:pt idx="1924">
                  <c:v>1.9382436877895575</c:v>
                </c:pt>
                <c:pt idx="1925">
                  <c:v>1.9231177591198287</c:v>
                </c:pt>
                <c:pt idx="1926">
                  <c:v>1.9276389426629017</c:v>
                </c:pt>
                <c:pt idx="1927">
                  <c:v>1.951183629695534</c:v>
                </c:pt>
                <c:pt idx="1928">
                  <c:v>1.9799021115422466</c:v>
                </c:pt>
                <c:pt idx="1929">
                  <c:v>1.9757241785811102</c:v>
                </c:pt>
                <c:pt idx="1930">
                  <c:v>1.9852091717155051</c:v>
                </c:pt>
                <c:pt idx="1931">
                  <c:v>1.992642275507331</c:v>
                </c:pt>
                <c:pt idx="1932">
                  <c:v>2.008936666747589</c:v>
                </c:pt>
                <c:pt idx="1933">
                  <c:v>2.0361711290111506</c:v>
                </c:pt>
                <c:pt idx="1934">
                  <c:v>2.0293003079005825</c:v>
                </c:pt>
                <c:pt idx="1935">
                  <c:v>2.0818065571924538</c:v>
                </c:pt>
                <c:pt idx="1936">
                  <c:v>2.1067250910132831</c:v>
                </c:pt>
                <c:pt idx="1937">
                  <c:v>2.0902299489858058</c:v>
                </c:pt>
                <c:pt idx="1938">
                  <c:v>2.0790947853345609</c:v>
                </c:pt>
                <c:pt idx="1939">
                  <c:v>1.9527840404898722</c:v>
                </c:pt>
                <c:pt idx="1940">
                  <c:v>1.9781239517778197</c:v>
                </c:pt>
                <c:pt idx="1941">
                  <c:v>1.9944985679477654</c:v>
                </c:pt>
                <c:pt idx="1942">
                  <c:v>2.0319649934865858</c:v>
                </c:pt>
                <c:pt idx="1943">
                  <c:v>2.0246361098261896</c:v>
                </c:pt>
                <c:pt idx="1944">
                  <c:v>2.0258387680824961</c:v>
                </c:pt>
                <c:pt idx="1945">
                  <c:v>2.0143614145999003</c:v>
                </c:pt>
                <c:pt idx="1946">
                  <c:v>2.0274025025786915</c:v>
                </c:pt>
                <c:pt idx="1947">
                  <c:v>2.0361166661139447</c:v>
                </c:pt>
                <c:pt idx="1948">
                  <c:v>1.982780022512683</c:v>
                </c:pt>
                <c:pt idx="1949">
                  <c:v>2.0043920276849003</c:v>
                </c:pt>
                <c:pt idx="1950">
                  <c:v>1.9552338775811273</c:v>
                </c:pt>
                <c:pt idx="1951">
                  <c:v>1.9837390514996396</c:v>
                </c:pt>
                <c:pt idx="1952">
                  <c:v>2.0140750509252698</c:v>
                </c:pt>
                <c:pt idx="1953">
                  <c:v>2.0241646446847632</c:v>
                </c:pt>
                <c:pt idx="1954">
                  <c:v>2.0333361383994215</c:v>
                </c:pt>
                <c:pt idx="1955">
                  <c:v>2.0653753003692019</c:v>
                </c:pt>
                <c:pt idx="1956">
                  <c:v>2.0429091623290483</c:v>
                </c:pt>
                <c:pt idx="1957">
                  <c:v>2.0588377791666015</c:v>
                </c:pt>
                <c:pt idx="1958">
                  <c:v>2.047185528471557</c:v>
                </c:pt>
                <c:pt idx="1959">
                  <c:v>2.0685004413723287</c:v>
                </c:pt>
                <c:pt idx="1960">
                  <c:v>2.0490428361663842</c:v>
                </c:pt>
                <c:pt idx="1961">
                  <c:v>2.0763305239810035</c:v>
                </c:pt>
                <c:pt idx="1962">
                  <c:v>2.095102721443963</c:v>
                </c:pt>
                <c:pt idx="1963">
                  <c:v>2.0879544021007135</c:v>
                </c:pt>
                <c:pt idx="1964">
                  <c:v>2.0938937761111851</c:v>
                </c:pt>
                <c:pt idx="1965">
                  <c:v>2.1114233610027919</c:v>
                </c:pt>
                <c:pt idx="1966">
                  <c:v>2.1149655721873537</c:v>
                </c:pt>
                <c:pt idx="1967">
                  <c:v>2.1270856776965221</c:v>
                </c:pt>
                <c:pt idx="1968">
                  <c:v>2.1007175891802499</c:v>
                </c:pt>
                <c:pt idx="1969">
                  <c:v>2.0876729086533738</c:v>
                </c:pt>
                <c:pt idx="1970">
                  <c:v>2.1030547146076786</c:v>
                </c:pt>
                <c:pt idx="1971">
                  <c:v>2.0893965428098289</c:v>
                </c:pt>
                <c:pt idx="1972">
                  <c:v>2.1152043157755389</c:v>
                </c:pt>
                <c:pt idx="1973">
                  <c:v>2.1072568359234403</c:v>
                </c:pt>
                <c:pt idx="1974">
                  <c:v>2.123358788719615</c:v>
                </c:pt>
                <c:pt idx="1975">
                  <c:v>2.1385521977557107</c:v>
                </c:pt>
                <c:pt idx="1976">
                  <c:v>2.1462626465041899</c:v>
                </c:pt>
                <c:pt idx="1977">
                  <c:v>2.1600183818845009</c:v>
                </c:pt>
                <c:pt idx="1978">
                  <c:v>2.1738579612261764</c:v>
                </c:pt>
                <c:pt idx="1979">
                  <c:v>2.175233566121253</c:v>
                </c:pt>
                <c:pt idx="1980">
                  <c:v>2.1811904056833535</c:v>
                </c:pt>
                <c:pt idx="1981">
                  <c:v>2.1637385997278531</c:v>
                </c:pt>
                <c:pt idx="1982">
                  <c:v>2.193813388818064</c:v>
                </c:pt>
                <c:pt idx="1983">
                  <c:v>2.1893177748172605</c:v>
                </c:pt>
                <c:pt idx="1984">
                  <c:v>2.1889413290389879</c:v>
                </c:pt>
                <c:pt idx="1985">
                  <c:v>2.1948650625271497</c:v>
                </c:pt>
                <c:pt idx="1986">
                  <c:v>2.1999148519852185</c:v>
                </c:pt>
                <c:pt idx="1987">
                  <c:v>2.1902041118351052</c:v>
                </c:pt>
                <c:pt idx="1988">
                  <c:v>2.1971113165351008</c:v>
                </c:pt>
                <c:pt idx="1989">
                  <c:v>2.2046588964731102</c:v>
                </c:pt>
                <c:pt idx="1990">
                  <c:v>2.2266913336330254</c:v>
                </c:pt>
                <c:pt idx="1991">
                  <c:v>2.2346848755218915</c:v>
                </c:pt>
                <c:pt idx="1992">
                  <c:v>2.2573536104981158</c:v>
                </c:pt>
                <c:pt idx="1993">
                  <c:v>2.2611270623979052</c:v>
                </c:pt>
                <c:pt idx="1994">
                  <c:v>2.276299256819899</c:v>
                </c:pt>
                <c:pt idx="1995">
                  <c:v>2.2712973415734004</c:v>
                </c:pt>
                <c:pt idx="1996">
                  <c:v>2.288324975764414</c:v>
                </c:pt>
                <c:pt idx="1997">
                  <c:v>2.3232196385332093</c:v>
                </c:pt>
                <c:pt idx="1998">
                  <c:v>2.2401469112190311</c:v>
                </c:pt>
                <c:pt idx="1999">
                  <c:v>2.2218533061359569</c:v>
                </c:pt>
                <c:pt idx="2000">
                  <c:v>2.1593106532300683</c:v>
                </c:pt>
                <c:pt idx="2001">
                  <c:v>2.2023776691803523</c:v>
                </c:pt>
                <c:pt idx="2002">
                  <c:v>2.1633047586657996</c:v>
                </c:pt>
                <c:pt idx="2003">
                  <c:v>2.1644576300226412</c:v>
                </c:pt>
                <c:pt idx="2004">
                  <c:v>2.1918625092553925</c:v>
                </c:pt>
                <c:pt idx="2005">
                  <c:v>2.2032729330391114</c:v>
                </c:pt>
                <c:pt idx="2006">
                  <c:v>2.1930725320770534</c:v>
                </c:pt>
                <c:pt idx="2007">
                  <c:v>2.1745455533078761</c:v>
                </c:pt>
                <c:pt idx="2008">
                  <c:v>2.1500915594794368</c:v>
                </c:pt>
                <c:pt idx="2009">
                  <c:v>2.1250675238269565</c:v>
                </c:pt>
                <c:pt idx="2010">
                  <c:v>2.1473021343122753</c:v>
                </c:pt>
                <c:pt idx="2011">
                  <c:v>2.0957512203211004</c:v>
                </c:pt>
                <c:pt idx="2012">
                  <c:v>2.1020027505347367</c:v>
                </c:pt>
                <c:pt idx="2013">
                  <c:v>2.1353204991791741</c:v>
                </c:pt>
                <c:pt idx="2014">
                  <c:v>2.1694475135614084</c:v>
                </c:pt>
                <c:pt idx="2015">
                  <c:v>2.1589815677103621</c:v>
                </c:pt>
                <c:pt idx="2016">
                  <c:v>2.1767280373417064</c:v>
                </c:pt>
                <c:pt idx="2017">
                  <c:v>2.1882188434280327</c:v>
                </c:pt>
                <c:pt idx="2018">
                  <c:v>2.1671729875459591</c:v>
                </c:pt>
                <c:pt idx="2019">
                  <c:v>2.2057830929198889</c:v>
                </c:pt>
                <c:pt idx="2020">
                  <c:v>2.1747107141219919</c:v>
                </c:pt>
                <c:pt idx="2021">
                  <c:v>2.2122376251141049</c:v>
                </c:pt>
                <c:pt idx="2022">
                  <c:v>2.2298807702305603</c:v>
                </c:pt>
                <c:pt idx="2023">
                  <c:v>2.2493972950639383</c:v>
                </c:pt>
                <c:pt idx="2024">
                  <c:v>2.2351656272850828</c:v>
                </c:pt>
                <c:pt idx="2025">
                  <c:v>2.2203125736022402</c:v>
                </c:pt>
                <c:pt idx="2026">
                  <c:v>2.2169177797557698</c:v>
                </c:pt>
                <c:pt idx="2027">
                  <c:v>2.2172168837963211</c:v>
                </c:pt>
                <c:pt idx="2028">
                  <c:v>2.1807112417029164</c:v>
                </c:pt>
                <c:pt idx="2029">
                  <c:v>2.1909957779195945</c:v>
                </c:pt>
                <c:pt idx="2030">
                  <c:v>2.1861797566043704</c:v>
                </c:pt>
                <c:pt idx="2031">
                  <c:v>2.1975596396202137</c:v>
                </c:pt>
                <c:pt idx="2032">
                  <c:v>2.2051189513868024</c:v>
                </c:pt>
                <c:pt idx="2033">
                  <c:v>2.1637410070342038</c:v>
                </c:pt>
                <c:pt idx="2034">
                  <c:v>2.1571844524417636</c:v>
                </c:pt>
                <c:pt idx="2035">
                  <c:v>2.0796863687479279</c:v>
                </c:pt>
                <c:pt idx="2036">
                  <c:v>2.1043857669090253</c:v>
                </c:pt>
                <c:pt idx="2037">
                  <c:v>2.0787045394630068</c:v>
                </c:pt>
                <c:pt idx="2038">
                  <c:v>2.1041539983562192</c:v>
                </c:pt>
                <c:pt idx="2039">
                  <c:v>2.1412770840792605</c:v>
                </c:pt>
                <c:pt idx="2040">
                  <c:v>2.1879730196019773</c:v>
                </c:pt>
                <c:pt idx="2041">
                  <c:v>2.2301423983236695</c:v>
                </c:pt>
                <c:pt idx="2042">
                  <c:v>2.2295006663769157</c:v>
                </c:pt>
                <c:pt idx="2043">
                  <c:v>2.255434124601337</c:v>
                </c:pt>
                <c:pt idx="2044">
                  <c:v>2.252274749730542</c:v>
                </c:pt>
                <c:pt idx="2045">
                  <c:v>2.229687409450769</c:v>
                </c:pt>
                <c:pt idx="2046">
                  <c:v>2.2598296097266672</c:v>
                </c:pt>
                <c:pt idx="2047">
                  <c:v>2.2860000906142344</c:v>
                </c:pt>
                <c:pt idx="2048">
                  <c:v>2.2750193437364099</c:v>
                </c:pt>
                <c:pt idx="2049">
                  <c:v>2.2485581080791892</c:v>
                </c:pt>
                <c:pt idx="2050">
                  <c:v>2.2574144002916317</c:v>
                </c:pt>
                <c:pt idx="2051">
                  <c:v>2.2420285056660232</c:v>
                </c:pt>
                <c:pt idx="2052">
                  <c:v>2.2546289179526822</c:v>
                </c:pt>
                <c:pt idx="2053">
                  <c:v>2.2907762731186336</c:v>
                </c:pt>
                <c:pt idx="2054">
                  <c:v>2.2871438532630841</c:v>
                </c:pt>
                <c:pt idx="2055">
                  <c:v>2.2926194066552852</c:v>
                </c:pt>
                <c:pt idx="2056">
                  <c:v>2.2820594149607523</c:v>
                </c:pt>
                <c:pt idx="2057">
                  <c:v>2.3076370144642526</c:v>
                </c:pt>
                <c:pt idx="2058">
                  <c:v>2.3117666429024752</c:v>
                </c:pt>
                <c:pt idx="2059">
                  <c:v>2.3103233112138191</c:v>
                </c:pt>
                <c:pt idx="2060">
                  <c:v>2.3306482050645738</c:v>
                </c:pt>
                <c:pt idx="2061">
                  <c:v>2.3261326413395529</c:v>
                </c:pt>
                <c:pt idx="2062">
                  <c:v>2.3326068746467175</c:v>
                </c:pt>
                <c:pt idx="2063">
                  <c:v>2.3139903775265802</c:v>
                </c:pt>
                <c:pt idx="2064">
                  <c:v>2.3110147188660783</c:v>
                </c:pt>
                <c:pt idx="2065">
                  <c:v>2.3080895270304507</c:v>
                </c:pt>
                <c:pt idx="2066">
                  <c:v>2.2980059542050424</c:v>
                </c:pt>
                <c:pt idx="2067">
                  <c:v>2.3275087832933665</c:v>
                </c:pt>
                <c:pt idx="2068">
                  <c:v>2.3316314494362556</c:v>
                </c:pt>
                <c:pt idx="2069">
                  <c:v>2.3450176415825581</c:v>
                </c:pt>
                <c:pt idx="2070">
                  <c:v>2.3367695614379196</c:v>
                </c:pt>
                <c:pt idx="2071">
                  <c:v>2.3276236065251421</c:v>
                </c:pt>
                <c:pt idx="2072">
                  <c:v>2.3227931626115734</c:v>
                </c:pt>
                <c:pt idx="2073">
                  <c:v>2.324524882202438</c:v>
                </c:pt>
                <c:pt idx="2074">
                  <c:v>2.3327312379433995</c:v>
                </c:pt>
                <c:pt idx="2075">
                  <c:v>2.352990296336678</c:v>
                </c:pt>
                <c:pt idx="2076">
                  <c:v>2.3477434890421813</c:v>
                </c:pt>
                <c:pt idx="2077">
                  <c:v>2.3508909869114669</c:v>
                </c:pt>
                <c:pt idx="2078">
                  <c:v>2.3659794683411315</c:v>
                </c:pt>
                <c:pt idx="2079">
                  <c:v>2.3308098504585528</c:v>
                </c:pt>
                <c:pt idx="2080">
                  <c:v>2.3472597185176336</c:v>
                </c:pt>
                <c:pt idx="2081">
                  <c:v>2.3606242193198068</c:v>
                </c:pt>
                <c:pt idx="2082">
                  <c:v>2.3954156211830906</c:v>
                </c:pt>
                <c:pt idx="2083">
                  <c:v>2.4085349904433975</c:v>
                </c:pt>
                <c:pt idx="2084">
                  <c:v>2.3926955641281951</c:v>
                </c:pt>
                <c:pt idx="2085">
                  <c:v>2.3936903170609849</c:v>
                </c:pt>
                <c:pt idx="2086">
                  <c:v>2.3991312180053548</c:v>
                </c:pt>
                <c:pt idx="2087">
                  <c:v>2.3901092843617699</c:v>
                </c:pt>
                <c:pt idx="2088">
                  <c:v>2.3728622784560929</c:v>
                </c:pt>
                <c:pt idx="2089">
                  <c:v>2.3920907223030028</c:v>
                </c:pt>
                <c:pt idx="2090">
                  <c:v>2.425195748221765</c:v>
                </c:pt>
                <c:pt idx="2091">
                  <c:v>2.4259637610856384</c:v>
                </c:pt>
                <c:pt idx="2092">
                  <c:v>2.4186491715330822</c:v>
                </c:pt>
                <c:pt idx="2093">
                  <c:v>2.4273787585091657</c:v>
                </c:pt>
                <c:pt idx="2094">
                  <c:v>2.4237620958698325</c:v>
                </c:pt>
                <c:pt idx="2095">
                  <c:v>2.360712069840611</c:v>
                </c:pt>
                <c:pt idx="2096">
                  <c:v>2.3836424568425993</c:v>
                </c:pt>
                <c:pt idx="2097">
                  <c:v>2.3371604612536867</c:v>
                </c:pt>
                <c:pt idx="2098">
                  <c:v>2.3743780334637359</c:v>
                </c:pt>
                <c:pt idx="2099">
                  <c:v>2.4071504859129345</c:v>
                </c:pt>
                <c:pt idx="2100">
                  <c:v>2.4095776069039969</c:v>
                </c:pt>
                <c:pt idx="2101">
                  <c:v>2.4355885869855705</c:v>
                </c:pt>
                <c:pt idx="2102">
                  <c:v>2.4450627756881338</c:v>
                </c:pt>
                <c:pt idx="2103">
                  <c:v>2.4630880355196783</c:v>
                </c:pt>
                <c:pt idx="2104">
                  <c:v>2.4603438648486531</c:v>
                </c:pt>
                <c:pt idx="2105">
                  <c:v>2.4594945060618487</c:v>
                </c:pt>
                <c:pt idx="2106">
                  <c:v>2.4635799103201377</c:v>
                </c:pt>
                <c:pt idx="2107">
                  <c:v>2.4751585416429669</c:v>
                </c:pt>
                <c:pt idx="2108">
                  <c:v>2.4737490947637877</c:v>
                </c:pt>
                <c:pt idx="2109">
                  <c:v>2.4729563797091902</c:v>
                </c:pt>
                <c:pt idx="2110">
                  <c:v>2.4620120964259891</c:v>
                </c:pt>
                <c:pt idx="2111">
                  <c:v>2.4574410839425593</c:v>
                </c:pt>
                <c:pt idx="2112">
                  <c:v>2.4383642074437915</c:v>
                </c:pt>
                <c:pt idx="2113">
                  <c:v>2.4414255722900924</c:v>
                </c:pt>
                <c:pt idx="2114">
                  <c:v>2.4689836890219992</c:v>
                </c:pt>
                <c:pt idx="2115">
                  <c:v>2.4077937927661561</c:v>
                </c:pt>
                <c:pt idx="2116">
                  <c:v>2.3963291218254246</c:v>
                </c:pt>
                <c:pt idx="2117">
                  <c:v>2.4526719238570616</c:v>
                </c:pt>
                <c:pt idx="2118">
                  <c:v>2.4327717500293584</c:v>
                </c:pt>
                <c:pt idx="2119">
                  <c:v>2.4007751620304614</c:v>
                </c:pt>
                <c:pt idx="2120">
                  <c:v>2.3683454000081312</c:v>
                </c:pt>
                <c:pt idx="2121">
                  <c:v>2.4140742746324531</c:v>
                </c:pt>
                <c:pt idx="2122">
                  <c:v>2.40110180225432</c:v>
                </c:pt>
                <c:pt idx="2123">
                  <c:v>2.4348503479760324</c:v>
                </c:pt>
                <c:pt idx="2124">
                  <c:v>2.4494890910143616</c:v>
                </c:pt>
                <c:pt idx="2125">
                  <c:v>2.4748212619212904</c:v>
                </c:pt>
                <c:pt idx="2126">
                  <c:v>2.4773329168146421</c:v>
                </c:pt>
                <c:pt idx="2127">
                  <c:v>2.4933636801271089</c:v>
                </c:pt>
                <c:pt idx="2128">
                  <c:v>2.48944680055686</c:v>
                </c:pt>
                <c:pt idx="2129">
                  <c:v>2.4966044712042805</c:v>
                </c:pt>
                <c:pt idx="2130">
                  <c:v>2.4594786629806658</c:v>
                </c:pt>
                <c:pt idx="2131">
                  <c:v>2.4579957926135831</c:v>
                </c:pt>
                <c:pt idx="2132">
                  <c:v>2.4752031385350319</c:v>
                </c:pt>
                <c:pt idx="2133">
                  <c:v>2.4562428329687509</c:v>
                </c:pt>
                <c:pt idx="2134">
                  <c:v>2.4427769630978711</c:v>
                </c:pt>
                <c:pt idx="2135">
                  <c:v>2.4555442610274776</c:v>
                </c:pt>
                <c:pt idx="2136">
                  <c:v>2.4960470242377912</c:v>
                </c:pt>
                <c:pt idx="2137">
                  <c:v>2.4938794521825134</c:v>
                </c:pt>
                <c:pt idx="2138">
                  <c:v>2.4859917613414821</c:v>
                </c:pt>
                <c:pt idx="2139">
                  <c:v>2.4949810900640141</c:v>
                </c:pt>
                <c:pt idx="2140">
                  <c:v>2.524311524484113</c:v>
                </c:pt>
                <c:pt idx="2141">
                  <c:v>2.5604976272907041</c:v>
                </c:pt>
                <c:pt idx="2142">
                  <c:v>2.5580036715913268</c:v>
                </c:pt>
                <c:pt idx="2143">
                  <c:v>2.561774535522602</c:v>
                </c:pt>
                <c:pt idx="2144">
                  <c:v>2.5725641100213243</c:v>
                </c:pt>
                <c:pt idx="2145">
                  <c:v>2.5923479419160707</c:v>
                </c:pt>
                <c:pt idx="2146">
                  <c:v>2.5918393176590193</c:v>
                </c:pt>
                <c:pt idx="2147">
                  <c:v>2.6003643084079942</c:v>
                </c:pt>
                <c:pt idx="2148">
                  <c:v>2.5897127483179929</c:v>
                </c:pt>
                <c:pt idx="2149">
                  <c:v>2.6182854582866342</c:v>
                </c:pt>
                <c:pt idx="2150">
                  <c:v>2.6277171857885779</c:v>
                </c:pt>
                <c:pt idx="2151">
                  <c:v>2.613736200327506</c:v>
                </c:pt>
                <c:pt idx="2152">
                  <c:v>2.5958958743357057</c:v>
                </c:pt>
                <c:pt idx="2153">
                  <c:v>2.6199417239348439</c:v>
                </c:pt>
                <c:pt idx="2154">
                  <c:v>2.5956984813189816</c:v>
                </c:pt>
                <c:pt idx="2155">
                  <c:v>2.623912228329198</c:v>
                </c:pt>
                <c:pt idx="2156">
                  <c:v>2.6285844658653015</c:v>
                </c:pt>
                <c:pt idx="2157">
                  <c:v>2.6280194718410832</c:v>
                </c:pt>
                <c:pt idx="2158">
                  <c:v>2.625796460936523</c:v>
                </c:pt>
                <c:pt idx="2159">
                  <c:v>2.6434944145363888</c:v>
                </c:pt>
                <c:pt idx="2160">
                  <c:v>2.6244066831979636</c:v>
                </c:pt>
                <c:pt idx="2161">
                  <c:v>2.6316087524337486</c:v>
                </c:pt>
                <c:pt idx="2162">
                  <c:v>2.6139750323483346</c:v>
                </c:pt>
                <c:pt idx="2163">
                  <c:v>2.6158134186570674</c:v>
                </c:pt>
                <c:pt idx="2164">
                  <c:v>2.6370858257811309</c:v>
                </c:pt>
                <c:pt idx="2165">
                  <c:v>2.6564586394618539</c:v>
                </c:pt>
                <c:pt idx="2166">
                  <c:v>2.6285910617010408</c:v>
                </c:pt>
                <c:pt idx="2167">
                  <c:v>2.6056914816403158</c:v>
                </c:pt>
                <c:pt idx="2168">
                  <c:v>2.5491928765847764</c:v>
                </c:pt>
                <c:pt idx="2169">
                  <c:v>2.5800372288606734</c:v>
                </c:pt>
                <c:pt idx="2170">
                  <c:v>2.6182417884659959</c:v>
                </c:pt>
                <c:pt idx="2171">
                  <c:v>2.611609142721278</c:v>
                </c:pt>
                <c:pt idx="2172">
                  <c:v>2.5892700076336914</c:v>
                </c:pt>
                <c:pt idx="2173">
                  <c:v>2.5816374206960551</c:v>
                </c:pt>
                <c:pt idx="2174">
                  <c:v>2.6087431778837584</c:v>
                </c:pt>
                <c:pt idx="2175">
                  <c:v>2.6066975919182709</c:v>
                </c:pt>
                <c:pt idx="2176">
                  <c:v>2.6324061759025783</c:v>
                </c:pt>
                <c:pt idx="2177">
                  <c:v>2.62680556340616</c:v>
                </c:pt>
                <c:pt idx="2178">
                  <c:v>2.6317307547863016</c:v>
                </c:pt>
                <c:pt idx="2179">
                  <c:v>2.6347959838170558</c:v>
                </c:pt>
                <c:pt idx="2180">
                  <c:v>2.6368210645004773</c:v>
                </c:pt>
                <c:pt idx="2181">
                  <c:v>2.6355224391574033</c:v>
                </c:pt>
                <c:pt idx="2182">
                  <c:v>2.6393330632648264</c:v>
                </c:pt>
                <c:pt idx="2183">
                  <c:v>2.6297382997409415</c:v>
                </c:pt>
                <c:pt idx="2184">
                  <c:v>2.6528676221561467</c:v>
                </c:pt>
                <c:pt idx="2185">
                  <c:v>2.6507532108728862</c:v>
                </c:pt>
                <c:pt idx="2186">
                  <c:v>2.6512172772150562</c:v>
                </c:pt>
                <c:pt idx="2187">
                  <c:v>2.6463773693956294</c:v>
                </c:pt>
                <c:pt idx="2188">
                  <c:v>2.6586601780485748</c:v>
                </c:pt>
                <c:pt idx="2189">
                  <c:v>2.6638355105143003</c:v>
                </c:pt>
                <c:pt idx="2190">
                  <c:v>2.6686665508009115</c:v>
                </c:pt>
                <c:pt idx="2191">
                  <c:v>2.6632926406615347</c:v>
                </c:pt>
                <c:pt idx="2192">
                  <c:v>2.6488981117972461</c:v>
                </c:pt>
                <c:pt idx="2193">
                  <c:v>2.6477439023421425</c:v>
                </c:pt>
                <c:pt idx="2194">
                  <c:v>2.6127634060167084</c:v>
                </c:pt>
                <c:pt idx="2195">
                  <c:v>2.6490944067183606</c:v>
                </c:pt>
                <c:pt idx="2196">
                  <c:v>2.6626350658140536</c:v>
                </c:pt>
                <c:pt idx="2197">
                  <c:v>2.6597491755037059</c:v>
                </c:pt>
                <c:pt idx="2198">
                  <c:v>2.675160660627534</c:v>
                </c:pt>
                <c:pt idx="2199">
                  <c:v>2.684055763699174</c:v>
                </c:pt>
                <c:pt idx="2200">
                  <c:v>2.6902622839324666</c:v>
                </c:pt>
                <c:pt idx="2201">
                  <c:v>2.6910083242960465</c:v>
                </c:pt>
                <c:pt idx="2202">
                  <c:v>2.6945799191175452</c:v>
                </c:pt>
                <c:pt idx="2203">
                  <c:v>2.7086134395269177</c:v>
                </c:pt>
                <c:pt idx="2204">
                  <c:v>2.728852519390125</c:v>
                </c:pt>
                <c:pt idx="2205">
                  <c:v>2.7233294647094932</c:v>
                </c:pt>
                <c:pt idx="2206">
                  <c:v>2.7324618299047185</c:v>
                </c:pt>
                <c:pt idx="2207">
                  <c:v>2.7089684859168415</c:v>
                </c:pt>
                <c:pt idx="2208">
                  <c:v>2.7393491067411677</c:v>
                </c:pt>
                <c:pt idx="2209">
                  <c:v>2.7487867526177223</c:v>
                </c:pt>
                <c:pt idx="2210">
                  <c:v>2.7391026972623655</c:v>
                </c:pt>
                <c:pt idx="2211">
                  <c:v>2.7422918133734071</c:v>
                </c:pt>
                <c:pt idx="2212">
                  <c:v>2.7333311858278484</c:v>
                </c:pt>
                <c:pt idx="2213">
                  <c:v>2.7126467010084556</c:v>
                </c:pt>
                <c:pt idx="2214">
                  <c:v>2.6692530333721147</c:v>
                </c:pt>
                <c:pt idx="2215">
                  <c:v>2.7094222151786007</c:v>
                </c:pt>
                <c:pt idx="2216">
                  <c:v>2.7316613387466919</c:v>
                </c:pt>
                <c:pt idx="2217">
                  <c:v>2.7371646262803702</c:v>
                </c:pt>
                <c:pt idx="2218">
                  <c:v>2.7647944393382451</c:v>
                </c:pt>
                <c:pt idx="2219">
                  <c:v>2.7713730463633257</c:v>
                </c:pt>
                <c:pt idx="2220">
                  <c:v>2.7582821368926469</c:v>
                </c:pt>
                <c:pt idx="2221">
                  <c:v>2.7577682160422148</c:v>
                </c:pt>
                <c:pt idx="2222">
                  <c:v>2.7693436310177533</c:v>
                </c:pt>
                <c:pt idx="2223">
                  <c:v>2.7543318987868561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4-41F5-82E7-2DFDEFB8F039}"/>
            </c:ext>
          </c:extLst>
        </c:ser>
        <c:ser>
          <c:idx val="1"/>
          <c:order val="1"/>
          <c:tx>
            <c:strRef>
              <c:f>Solutions!$P$142</c:f>
              <c:strCache>
                <c:ptCount val="1"/>
                <c:pt idx="0">
                  <c:v>Strategy Cumulative Return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Solutions!$K$143:$K$2529</c:f>
              <c:numCache>
                <c:formatCode>m/d/yyyy</c:formatCode>
                <c:ptCount val="2387"/>
                <c:pt idx="0">
                  <c:v>41156</c:v>
                </c:pt>
                <c:pt idx="1">
                  <c:v>41157</c:v>
                </c:pt>
                <c:pt idx="2">
                  <c:v>41158</c:v>
                </c:pt>
                <c:pt idx="3">
                  <c:v>41159</c:v>
                </c:pt>
                <c:pt idx="4">
                  <c:v>41162</c:v>
                </c:pt>
                <c:pt idx="5">
                  <c:v>41163</c:v>
                </c:pt>
                <c:pt idx="6">
                  <c:v>41164</c:v>
                </c:pt>
                <c:pt idx="7">
                  <c:v>41165</c:v>
                </c:pt>
                <c:pt idx="8">
                  <c:v>41166</c:v>
                </c:pt>
                <c:pt idx="9">
                  <c:v>41169</c:v>
                </c:pt>
                <c:pt idx="10">
                  <c:v>41170</c:v>
                </c:pt>
                <c:pt idx="11">
                  <c:v>41171</c:v>
                </c:pt>
                <c:pt idx="12">
                  <c:v>41172</c:v>
                </c:pt>
                <c:pt idx="13">
                  <c:v>41173</c:v>
                </c:pt>
                <c:pt idx="14">
                  <c:v>41176</c:v>
                </c:pt>
                <c:pt idx="15">
                  <c:v>41177</c:v>
                </c:pt>
                <c:pt idx="16">
                  <c:v>41178</c:v>
                </c:pt>
                <c:pt idx="17">
                  <c:v>41179</c:v>
                </c:pt>
                <c:pt idx="18">
                  <c:v>41180</c:v>
                </c:pt>
                <c:pt idx="19">
                  <c:v>41183</c:v>
                </c:pt>
                <c:pt idx="20">
                  <c:v>41184</c:v>
                </c:pt>
                <c:pt idx="21">
                  <c:v>41185</c:v>
                </c:pt>
                <c:pt idx="22">
                  <c:v>41186</c:v>
                </c:pt>
                <c:pt idx="23">
                  <c:v>41187</c:v>
                </c:pt>
                <c:pt idx="24">
                  <c:v>41191</c:v>
                </c:pt>
                <c:pt idx="25">
                  <c:v>41192</c:v>
                </c:pt>
                <c:pt idx="26">
                  <c:v>41193</c:v>
                </c:pt>
                <c:pt idx="27">
                  <c:v>41194</c:v>
                </c:pt>
                <c:pt idx="28">
                  <c:v>41197</c:v>
                </c:pt>
                <c:pt idx="29">
                  <c:v>41198</c:v>
                </c:pt>
                <c:pt idx="30">
                  <c:v>41199</c:v>
                </c:pt>
                <c:pt idx="31">
                  <c:v>41200</c:v>
                </c:pt>
                <c:pt idx="32">
                  <c:v>41201</c:v>
                </c:pt>
                <c:pt idx="33">
                  <c:v>41204</c:v>
                </c:pt>
                <c:pt idx="34">
                  <c:v>41205</c:v>
                </c:pt>
                <c:pt idx="35">
                  <c:v>41206</c:v>
                </c:pt>
                <c:pt idx="36">
                  <c:v>41207</c:v>
                </c:pt>
                <c:pt idx="37">
                  <c:v>41208</c:v>
                </c:pt>
                <c:pt idx="38">
                  <c:v>41213</c:v>
                </c:pt>
                <c:pt idx="39">
                  <c:v>41214</c:v>
                </c:pt>
                <c:pt idx="40">
                  <c:v>41215</c:v>
                </c:pt>
                <c:pt idx="41">
                  <c:v>41218</c:v>
                </c:pt>
                <c:pt idx="42">
                  <c:v>41219</c:v>
                </c:pt>
                <c:pt idx="43">
                  <c:v>41220</c:v>
                </c:pt>
                <c:pt idx="44">
                  <c:v>41221</c:v>
                </c:pt>
                <c:pt idx="45">
                  <c:v>41222</c:v>
                </c:pt>
                <c:pt idx="46">
                  <c:v>41226</c:v>
                </c:pt>
                <c:pt idx="47">
                  <c:v>41227</c:v>
                </c:pt>
                <c:pt idx="48">
                  <c:v>41228</c:v>
                </c:pt>
                <c:pt idx="49">
                  <c:v>41229</c:v>
                </c:pt>
                <c:pt idx="50">
                  <c:v>41232</c:v>
                </c:pt>
                <c:pt idx="51">
                  <c:v>41233</c:v>
                </c:pt>
                <c:pt idx="52">
                  <c:v>41234</c:v>
                </c:pt>
                <c:pt idx="53">
                  <c:v>41236</c:v>
                </c:pt>
                <c:pt idx="54">
                  <c:v>41239</c:v>
                </c:pt>
                <c:pt idx="55">
                  <c:v>41240</c:v>
                </c:pt>
                <c:pt idx="56">
                  <c:v>41241</c:v>
                </c:pt>
                <c:pt idx="57">
                  <c:v>41242</c:v>
                </c:pt>
                <c:pt idx="58">
                  <c:v>41243</c:v>
                </c:pt>
                <c:pt idx="59">
                  <c:v>41246</c:v>
                </c:pt>
                <c:pt idx="60">
                  <c:v>41247</c:v>
                </c:pt>
                <c:pt idx="61">
                  <c:v>41248</c:v>
                </c:pt>
                <c:pt idx="62">
                  <c:v>41249</c:v>
                </c:pt>
                <c:pt idx="63">
                  <c:v>41250</c:v>
                </c:pt>
                <c:pt idx="64">
                  <c:v>41253</c:v>
                </c:pt>
                <c:pt idx="65">
                  <c:v>41254</c:v>
                </c:pt>
                <c:pt idx="66">
                  <c:v>41255</c:v>
                </c:pt>
                <c:pt idx="67">
                  <c:v>41256</c:v>
                </c:pt>
                <c:pt idx="68">
                  <c:v>41257</c:v>
                </c:pt>
                <c:pt idx="69">
                  <c:v>41260</c:v>
                </c:pt>
                <c:pt idx="70">
                  <c:v>41261</c:v>
                </c:pt>
                <c:pt idx="71">
                  <c:v>41262</c:v>
                </c:pt>
                <c:pt idx="72">
                  <c:v>41263</c:v>
                </c:pt>
                <c:pt idx="73">
                  <c:v>41264</c:v>
                </c:pt>
                <c:pt idx="74">
                  <c:v>41267</c:v>
                </c:pt>
                <c:pt idx="75">
                  <c:v>41269</c:v>
                </c:pt>
                <c:pt idx="76">
                  <c:v>41270</c:v>
                </c:pt>
                <c:pt idx="77">
                  <c:v>41271</c:v>
                </c:pt>
                <c:pt idx="78">
                  <c:v>41274</c:v>
                </c:pt>
                <c:pt idx="79">
                  <c:v>41276</c:v>
                </c:pt>
                <c:pt idx="80">
                  <c:v>41277</c:v>
                </c:pt>
                <c:pt idx="81">
                  <c:v>41278</c:v>
                </c:pt>
                <c:pt idx="82">
                  <c:v>41281</c:v>
                </c:pt>
                <c:pt idx="83">
                  <c:v>41282</c:v>
                </c:pt>
                <c:pt idx="84">
                  <c:v>41283</c:v>
                </c:pt>
                <c:pt idx="85">
                  <c:v>41284</c:v>
                </c:pt>
                <c:pt idx="86">
                  <c:v>41285</c:v>
                </c:pt>
                <c:pt idx="87">
                  <c:v>41288</c:v>
                </c:pt>
                <c:pt idx="88">
                  <c:v>41289</c:v>
                </c:pt>
                <c:pt idx="89">
                  <c:v>41290</c:v>
                </c:pt>
                <c:pt idx="90">
                  <c:v>41291</c:v>
                </c:pt>
                <c:pt idx="91">
                  <c:v>41292</c:v>
                </c:pt>
                <c:pt idx="92">
                  <c:v>41296</c:v>
                </c:pt>
                <c:pt idx="93">
                  <c:v>41297</c:v>
                </c:pt>
                <c:pt idx="94">
                  <c:v>41298</c:v>
                </c:pt>
                <c:pt idx="95">
                  <c:v>41299</c:v>
                </c:pt>
                <c:pt idx="96">
                  <c:v>41302</c:v>
                </c:pt>
                <c:pt idx="97">
                  <c:v>41303</c:v>
                </c:pt>
                <c:pt idx="98">
                  <c:v>41304</c:v>
                </c:pt>
                <c:pt idx="99">
                  <c:v>41305</c:v>
                </c:pt>
                <c:pt idx="100">
                  <c:v>41306</c:v>
                </c:pt>
                <c:pt idx="101">
                  <c:v>41309</c:v>
                </c:pt>
                <c:pt idx="102">
                  <c:v>41310</c:v>
                </c:pt>
                <c:pt idx="103">
                  <c:v>41311</c:v>
                </c:pt>
                <c:pt idx="104">
                  <c:v>41312</c:v>
                </c:pt>
                <c:pt idx="105">
                  <c:v>41313</c:v>
                </c:pt>
                <c:pt idx="106">
                  <c:v>41316</c:v>
                </c:pt>
                <c:pt idx="107">
                  <c:v>41317</c:v>
                </c:pt>
                <c:pt idx="108">
                  <c:v>41318</c:v>
                </c:pt>
                <c:pt idx="109">
                  <c:v>41319</c:v>
                </c:pt>
                <c:pt idx="110">
                  <c:v>41320</c:v>
                </c:pt>
                <c:pt idx="111">
                  <c:v>41324</c:v>
                </c:pt>
                <c:pt idx="112">
                  <c:v>41325</c:v>
                </c:pt>
                <c:pt idx="113">
                  <c:v>41326</c:v>
                </c:pt>
                <c:pt idx="114">
                  <c:v>41327</c:v>
                </c:pt>
                <c:pt idx="115">
                  <c:v>41330</c:v>
                </c:pt>
                <c:pt idx="116">
                  <c:v>41331</c:v>
                </c:pt>
                <c:pt idx="117">
                  <c:v>41332</c:v>
                </c:pt>
                <c:pt idx="118">
                  <c:v>41333</c:v>
                </c:pt>
                <c:pt idx="119">
                  <c:v>41334</c:v>
                </c:pt>
                <c:pt idx="120">
                  <c:v>41337</c:v>
                </c:pt>
                <c:pt idx="121">
                  <c:v>41338</c:v>
                </c:pt>
                <c:pt idx="122">
                  <c:v>41339</c:v>
                </c:pt>
                <c:pt idx="123">
                  <c:v>41340</c:v>
                </c:pt>
                <c:pt idx="124">
                  <c:v>41341</c:v>
                </c:pt>
                <c:pt idx="125">
                  <c:v>41344</c:v>
                </c:pt>
                <c:pt idx="126">
                  <c:v>41345</c:v>
                </c:pt>
                <c:pt idx="127">
                  <c:v>41346</c:v>
                </c:pt>
                <c:pt idx="128">
                  <c:v>41347</c:v>
                </c:pt>
                <c:pt idx="129">
                  <c:v>41348</c:v>
                </c:pt>
                <c:pt idx="130">
                  <c:v>41351</c:v>
                </c:pt>
                <c:pt idx="131">
                  <c:v>41352</c:v>
                </c:pt>
                <c:pt idx="132">
                  <c:v>41353</c:v>
                </c:pt>
                <c:pt idx="133">
                  <c:v>41354</c:v>
                </c:pt>
                <c:pt idx="134">
                  <c:v>41355</c:v>
                </c:pt>
                <c:pt idx="135">
                  <c:v>41358</c:v>
                </c:pt>
                <c:pt idx="136">
                  <c:v>41359</c:v>
                </c:pt>
                <c:pt idx="137">
                  <c:v>41360</c:v>
                </c:pt>
                <c:pt idx="138">
                  <c:v>41361</c:v>
                </c:pt>
                <c:pt idx="139">
                  <c:v>41365</c:v>
                </c:pt>
                <c:pt idx="140">
                  <c:v>41366</c:v>
                </c:pt>
                <c:pt idx="141">
                  <c:v>41367</c:v>
                </c:pt>
                <c:pt idx="142">
                  <c:v>41368</c:v>
                </c:pt>
                <c:pt idx="143">
                  <c:v>41369</c:v>
                </c:pt>
                <c:pt idx="144">
                  <c:v>41372</c:v>
                </c:pt>
                <c:pt idx="145">
                  <c:v>41373</c:v>
                </c:pt>
                <c:pt idx="146">
                  <c:v>41374</c:v>
                </c:pt>
                <c:pt idx="147">
                  <c:v>41375</c:v>
                </c:pt>
                <c:pt idx="148">
                  <c:v>41376</c:v>
                </c:pt>
                <c:pt idx="149">
                  <c:v>41379</c:v>
                </c:pt>
                <c:pt idx="150">
                  <c:v>41380</c:v>
                </c:pt>
                <c:pt idx="151">
                  <c:v>41381</c:v>
                </c:pt>
                <c:pt idx="152">
                  <c:v>41382</c:v>
                </c:pt>
                <c:pt idx="153">
                  <c:v>41383</c:v>
                </c:pt>
                <c:pt idx="154">
                  <c:v>41386</c:v>
                </c:pt>
                <c:pt idx="155">
                  <c:v>41387</c:v>
                </c:pt>
                <c:pt idx="156">
                  <c:v>41388</c:v>
                </c:pt>
                <c:pt idx="157">
                  <c:v>41389</c:v>
                </c:pt>
                <c:pt idx="158">
                  <c:v>41390</c:v>
                </c:pt>
                <c:pt idx="159">
                  <c:v>41393</c:v>
                </c:pt>
                <c:pt idx="160">
                  <c:v>41394</c:v>
                </c:pt>
                <c:pt idx="161">
                  <c:v>41395</c:v>
                </c:pt>
                <c:pt idx="162">
                  <c:v>41396</c:v>
                </c:pt>
                <c:pt idx="163">
                  <c:v>41397</c:v>
                </c:pt>
                <c:pt idx="164">
                  <c:v>41400</c:v>
                </c:pt>
                <c:pt idx="165">
                  <c:v>41401</c:v>
                </c:pt>
                <c:pt idx="166">
                  <c:v>41402</c:v>
                </c:pt>
                <c:pt idx="167">
                  <c:v>41403</c:v>
                </c:pt>
                <c:pt idx="168">
                  <c:v>41404</c:v>
                </c:pt>
                <c:pt idx="169">
                  <c:v>41407</c:v>
                </c:pt>
                <c:pt idx="170">
                  <c:v>41408</c:v>
                </c:pt>
                <c:pt idx="171">
                  <c:v>41409</c:v>
                </c:pt>
                <c:pt idx="172">
                  <c:v>41410</c:v>
                </c:pt>
                <c:pt idx="173">
                  <c:v>41411</c:v>
                </c:pt>
                <c:pt idx="174">
                  <c:v>41414</c:v>
                </c:pt>
                <c:pt idx="175">
                  <c:v>41415</c:v>
                </c:pt>
                <c:pt idx="176">
                  <c:v>41416</c:v>
                </c:pt>
                <c:pt idx="177">
                  <c:v>41417</c:v>
                </c:pt>
                <c:pt idx="178">
                  <c:v>41418</c:v>
                </c:pt>
                <c:pt idx="179">
                  <c:v>41422</c:v>
                </c:pt>
                <c:pt idx="180">
                  <c:v>41423</c:v>
                </c:pt>
                <c:pt idx="181">
                  <c:v>41424</c:v>
                </c:pt>
                <c:pt idx="182">
                  <c:v>41425</c:v>
                </c:pt>
                <c:pt idx="183">
                  <c:v>41428</c:v>
                </c:pt>
                <c:pt idx="184">
                  <c:v>41429</c:v>
                </c:pt>
                <c:pt idx="185">
                  <c:v>41430</c:v>
                </c:pt>
                <c:pt idx="186">
                  <c:v>41431</c:v>
                </c:pt>
                <c:pt idx="187">
                  <c:v>41432</c:v>
                </c:pt>
                <c:pt idx="188">
                  <c:v>41435</c:v>
                </c:pt>
                <c:pt idx="189">
                  <c:v>41436</c:v>
                </c:pt>
                <c:pt idx="190">
                  <c:v>41437</c:v>
                </c:pt>
                <c:pt idx="191">
                  <c:v>41438</c:v>
                </c:pt>
                <c:pt idx="192">
                  <c:v>41439</c:v>
                </c:pt>
                <c:pt idx="193">
                  <c:v>41442</c:v>
                </c:pt>
                <c:pt idx="194">
                  <c:v>41443</c:v>
                </c:pt>
                <c:pt idx="195">
                  <c:v>41444</c:v>
                </c:pt>
                <c:pt idx="196">
                  <c:v>41445</c:v>
                </c:pt>
                <c:pt idx="197">
                  <c:v>41446</c:v>
                </c:pt>
                <c:pt idx="198">
                  <c:v>41449</c:v>
                </c:pt>
                <c:pt idx="199">
                  <c:v>41450</c:v>
                </c:pt>
                <c:pt idx="200">
                  <c:v>41451</c:v>
                </c:pt>
                <c:pt idx="201">
                  <c:v>41452</c:v>
                </c:pt>
                <c:pt idx="202">
                  <c:v>41453</c:v>
                </c:pt>
                <c:pt idx="203">
                  <c:v>41456</c:v>
                </c:pt>
                <c:pt idx="204">
                  <c:v>41457</c:v>
                </c:pt>
                <c:pt idx="205">
                  <c:v>41458</c:v>
                </c:pt>
                <c:pt idx="206">
                  <c:v>41460</c:v>
                </c:pt>
                <c:pt idx="207">
                  <c:v>41463</c:v>
                </c:pt>
                <c:pt idx="208">
                  <c:v>41464</c:v>
                </c:pt>
                <c:pt idx="209">
                  <c:v>41465</c:v>
                </c:pt>
                <c:pt idx="210">
                  <c:v>41466</c:v>
                </c:pt>
                <c:pt idx="211">
                  <c:v>41467</c:v>
                </c:pt>
                <c:pt idx="212">
                  <c:v>41470</c:v>
                </c:pt>
                <c:pt idx="213">
                  <c:v>41471</c:v>
                </c:pt>
                <c:pt idx="214">
                  <c:v>41472</c:v>
                </c:pt>
                <c:pt idx="215">
                  <c:v>41473</c:v>
                </c:pt>
                <c:pt idx="216">
                  <c:v>41474</c:v>
                </c:pt>
                <c:pt idx="217">
                  <c:v>41477</c:v>
                </c:pt>
                <c:pt idx="218">
                  <c:v>41478</c:v>
                </c:pt>
                <c:pt idx="219">
                  <c:v>41479</c:v>
                </c:pt>
                <c:pt idx="220">
                  <c:v>41480</c:v>
                </c:pt>
                <c:pt idx="221">
                  <c:v>41481</c:v>
                </c:pt>
                <c:pt idx="222">
                  <c:v>41484</c:v>
                </c:pt>
                <c:pt idx="223">
                  <c:v>41485</c:v>
                </c:pt>
                <c:pt idx="224">
                  <c:v>41486</c:v>
                </c:pt>
                <c:pt idx="225">
                  <c:v>41487</c:v>
                </c:pt>
                <c:pt idx="226">
                  <c:v>41488</c:v>
                </c:pt>
                <c:pt idx="227">
                  <c:v>41491</c:v>
                </c:pt>
                <c:pt idx="228">
                  <c:v>41492</c:v>
                </c:pt>
                <c:pt idx="229">
                  <c:v>41493</c:v>
                </c:pt>
                <c:pt idx="230">
                  <c:v>41494</c:v>
                </c:pt>
                <c:pt idx="231">
                  <c:v>41495</c:v>
                </c:pt>
                <c:pt idx="232">
                  <c:v>41498</c:v>
                </c:pt>
                <c:pt idx="233">
                  <c:v>41499</c:v>
                </c:pt>
                <c:pt idx="234">
                  <c:v>41500</c:v>
                </c:pt>
                <c:pt idx="235">
                  <c:v>41501</c:v>
                </c:pt>
                <c:pt idx="236">
                  <c:v>41502</c:v>
                </c:pt>
                <c:pt idx="237">
                  <c:v>41505</c:v>
                </c:pt>
                <c:pt idx="238">
                  <c:v>41506</c:v>
                </c:pt>
                <c:pt idx="239">
                  <c:v>41507</c:v>
                </c:pt>
                <c:pt idx="240">
                  <c:v>41508</c:v>
                </c:pt>
                <c:pt idx="241">
                  <c:v>41509</c:v>
                </c:pt>
                <c:pt idx="242">
                  <c:v>41512</c:v>
                </c:pt>
                <c:pt idx="243">
                  <c:v>41513</c:v>
                </c:pt>
                <c:pt idx="244">
                  <c:v>41514</c:v>
                </c:pt>
                <c:pt idx="245">
                  <c:v>41515</c:v>
                </c:pt>
                <c:pt idx="246">
                  <c:v>41516</c:v>
                </c:pt>
                <c:pt idx="247">
                  <c:v>41520</c:v>
                </c:pt>
                <c:pt idx="248">
                  <c:v>41521</c:v>
                </c:pt>
                <c:pt idx="249">
                  <c:v>41522</c:v>
                </c:pt>
                <c:pt idx="250">
                  <c:v>41523</c:v>
                </c:pt>
                <c:pt idx="251">
                  <c:v>41526</c:v>
                </c:pt>
                <c:pt idx="252">
                  <c:v>41527</c:v>
                </c:pt>
                <c:pt idx="253">
                  <c:v>41528</c:v>
                </c:pt>
                <c:pt idx="254">
                  <c:v>41529</c:v>
                </c:pt>
                <c:pt idx="255">
                  <c:v>41530</c:v>
                </c:pt>
                <c:pt idx="256">
                  <c:v>41533</c:v>
                </c:pt>
                <c:pt idx="257">
                  <c:v>41534</c:v>
                </c:pt>
                <c:pt idx="258">
                  <c:v>41535</c:v>
                </c:pt>
                <c:pt idx="259">
                  <c:v>41536</c:v>
                </c:pt>
                <c:pt idx="260">
                  <c:v>41537</c:v>
                </c:pt>
                <c:pt idx="261">
                  <c:v>41540</c:v>
                </c:pt>
                <c:pt idx="262">
                  <c:v>41541</c:v>
                </c:pt>
                <c:pt idx="263">
                  <c:v>41542</c:v>
                </c:pt>
                <c:pt idx="264">
                  <c:v>41543</c:v>
                </c:pt>
                <c:pt idx="265">
                  <c:v>41544</c:v>
                </c:pt>
                <c:pt idx="266">
                  <c:v>41547</c:v>
                </c:pt>
                <c:pt idx="267">
                  <c:v>41548</c:v>
                </c:pt>
                <c:pt idx="268">
                  <c:v>41549</c:v>
                </c:pt>
                <c:pt idx="269">
                  <c:v>41550</c:v>
                </c:pt>
                <c:pt idx="270">
                  <c:v>41551</c:v>
                </c:pt>
                <c:pt idx="271">
                  <c:v>41554</c:v>
                </c:pt>
                <c:pt idx="272">
                  <c:v>41555</c:v>
                </c:pt>
                <c:pt idx="273">
                  <c:v>41556</c:v>
                </c:pt>
                <c:pt idx="274">
                  <c:v>41557</c:v>
                </c:pt>
                <c:pt idx="275">
                  <c:v>41558</c:v>
                </c:pt>
                <c:pt idx="276">
                  <c:v>41562</c:v>
                </c:pt>
                <c:pt idx="277">
                  <c:v>41563</c:v>
                </c:pt>
                <c:pt idx="278">
                  <c:v>41564</c:v>
                </c:pt>
                <c:pt idx="279">
                  <c:v>41565</c:v>
                </c:pt>
                <c:pt idx="280">
                  <c:v>41568</c:v>
                </c:pt>
                <c:pt idx="281">
                  <c:v>41569</c:v>
                </c:pt>
                <c:pt idx="282">
                  <c:v>41570</c:v>
                </c:pt>
                <c:pt idx="283">
                  <c:v>41571</c:v>
                </c:pt>
                <c:pt idx="284">
                  <c:v>41572</c:v>
                </c:pt>
                <c:pt idx="285">
                  <c:v>41575</c:v>
                </c:pt>
                <c:pt idx="286">
                  <c:v>41576</c:v>
                </c:pt>
                <c:pt idx="287">
                  <c:v>41577</c:v>
                </c:pt>
                <c:pt idx="288">
                  <c:v>41578</c:v>
                </c:pt>
                <c:pt idx="289">
                  <c:v>41579</c:v>
                </c:pt>
                <c:pt idx="290">
                  <c:v>41582</c:v>
                </c:pt>
                <c:pt idx="291">
                  <c:v>41583</c:v>
                </c:pt>
                <c:pt idx="292">
                  <c:v>41584</c:v>
                </c:pt>
                <c:pt idx="293">
                  <c:v>41585</c:v>
                </c:pt>
                <c:pt idx="294">
                  <c:v>41586</c:v>
                </c:pt>
                <c:pt idx="295">
                  <c:v>41590</c:v>
                </c:pt>
                <c:pt idx="296">
                  <c:v>41591</c:v>
                </c:pt>
                <c:pt idx="297">
                  <c:v>41592</c:v>
                </c:pt>
                <c:pt idx="298">
                  <c:v>41593</c:v>
                </c:pt>
                <c:pt idx="299">
                  <c:v>41596</c:v>
                </c:pt>
                <c:pt idx="300">
                  <c:v>41597</c:v>
                </c:pt>
                <c:pt idx="301">
                  <c:v>41598</c:v>
                </c:pt>
                <c:pt idx="302">
                  <c:v>41599</c:v>
                </c:pt>
                <c:pt idx="303">
                  <c:v>41600</c:v>
                </c:pt>
                <c:pt idx="304">
                  <c:v>41603</c:v>
                </c:pt>
                <c:pt idx="305">
                  <c:v>41604</c:v>
                </c:pt>
                <c:pt idx="306">
                  <c:v>41605</c:v>
                </c:pt>
                <c:pt idx="307">
                  <c:v>41607</c:v>
                </c:pt>
                <c:pt idx="308">
                  <c:v>41610</c:v>
                </c:pt>
                <c:pt idx="309">
                  <c:v>41611</c:v>
                </c:pt>
                <c:pt idx="310">
                  <c:v>41612</c:v>
                </c:pt>
                <c:pt idx="311">
                  <c:v>41613</c:v>
                </c:pt>
                <c:pt idx="312">
                  <c:v>41614</c:v>
                </c:pt>
                <c:pt idx="313">
                  <c:v>41617</c:v>
                </c:pt>
                <c:pt idx="314">
                  <c:v>41618</c:v>
                </c:pt>
                <c:pt idx="315">
                  <c:v>41619</c:v>
                </c:pt>
                <c:pt idx="316">
                  <c:v>41620</c:v>
                </c:pt>
                <c:pt idx="317">
                  <c:v>41621</c:v>
                </c:pt>
                <c:pt idx="318">
                  <c:v>41624</c:v>
                </c:pt>
                <c:pt idx="319">
                  <c:v>41625</c:v>
                </c:pt>
                <c:pt idx="320">
                  <c:v>41626</c:v>
                </c:pt>
                <c:pt idx="321">
                  <c:v>41627</c:v>
                </c:pt>
                <c:pt idx="322">
                  <c:v>41628</c:v>
                </c:pt>
                <c:pt idx="323">
                  <c:v>41631</c:v>
                </c:pt>
                <c:pt idx="324">
                  <c:v>41632</c:v>
                </c:pt>
                <c:pt idx="325">
                  <c:v>41634</c:v>
                </c:pt>
                <c:pt idx="326">
                  <c:v>41635</c:v>
                </c:pt>
                <c:pt idx="327">
                  <c:v>41638</c:v>
                </c:pt>
                <c:pt idx="328">
                  <c:v>41639</c:v>
                </c:pt>
                <c:pt idx="329">
                  <c:v>41641</c:v>
                </c:pt>
                <c:pt idx="330">
                  <c:v>41642</c:v>
                </c:pt>
                <c:pt idx="331">
                  <c:v>41645</c:v>
                </c:pt>
                <c:pt idx="332">
                  <c:v>41646</c:v>
                </c:pt>
                <c:pt idx="333">
                  <c:v>41647</c:v>
                </c:pt>
                <c:pt idx="334">
                  <c:v>41648</c:v>
                </c:pt>
                <c:pt idx="335">
                  <c:v>41649</c:v>
                </c:pt>
                <c:pt idx="336">
                  <c:v>41652</c:v>
                </c:pt>
                <c:pt idx="337">
                  <c:v>41653</c:v>
                </c:pt>
                <c:pt idx="338">
                  <c:v>41654</c:v>
                </c:pt>
                <c:pt idx="339">
                  <c:v>41655</c:v>
                </c:pt>
                <c:pt idx="340">
                  <c:v>41656</c:v>
                </c:pt>
                <c:pt idx="341">
                  <c:v>41660</c:v>
                </c:pt>
                <c:pt idx="342">
                  <c:v>41661</c:v>
                </c:pt>
                <c:pt idx="343">
                  <c:v>41662</c:v>
                </c:pt>
                <c:pt idx="344">
                  <c:v>41663</c:v>
                </c:pt>
                <c:pt idx="345">
                  <c:v>41666</c:v>
                </c:pt>
                <c:pt idx="346">
                  <c:v>41667</c:v>
                </c:pt>
                <c:pt idx="347">
                  <c:v>41668</c:v>
                </c:pt>
                <c:pt idx="348">
                  <c:v>41669</c:v>
                </c:pt>
                <c:pt idx="349">
                  <c:v>41670</c:v>
                </c:pt>
                <c:pt idx="350">
                  <c:v>41673</c:v>
                </c:pt>
                <c:pt idx="351">
                  <c:v>41674</c:v>
                </c:pt>
                <c:pt idx="352">
                  <c:v>41675</c:v>
                </c:pt>
                <c:pt idx="353">
                  <c:v>41676</c:v>
                </c:pt>
                <c:pt idx="354">
                  <c:v>41677</c:v>
                </c:pt>
                <c:pt idx="355">
                  <c:v>41680</c:v>
                </c:pt>
                <c:pt idx="356">
                  <c:v>41681</c:v>
                </c:pt>
                <c:pt idx="357">
                  <c:v>41682</c:v>
                </c:pt>
                <c:pt idx="358">
                  <c:v>41683</c:v>
                </c:pt>
                <c:pt idx="359">
                  <c:v>41684</c:v>
                </c:pt>
                <c:pt idx="360">
                  <c:v>41688</c:v>
                </c:pt>
                <c:pt idx="361">
                  <c:v>41689</c:v>
                </c:pt>
                <c:pt idx="362">
                  <c:v>41690</c:v>
                </c:pt>
                <c:pt idx="363">
                  <c:v>41691</c:v>
                </c:pt>
                <c:pt idx="364">
                  <c:v>41694</c:v>
                </c:pt>
                <c:pt idx="365">
                  <c:v>41695</c:v>
                </c:pt>
                <c:pt idx="366">
                  <c:v>41696</c:v>
                </c:pt>
                <c:pt idx="367">
                  <c:v>41697</c:v>
                </c:pt>
                <c:pt idx="368">
                  <c:v>41698</c:v>
                </c:pt>
                <c:pt idx="369">
                  <c:v>41701</c:v>
                </c:pt>
                <c:pt idx="370">
                  <c:v>41702</c:v>
                </c:pt>
                <c:pt idx="371">
                  <c:v>41703</c:v>
                </c:pt>
                <c:pt idx="372">
                  <c:v>41704</c:v>
                </c:pt>
                <c:pt idx="373">
                  <c:v>41705</c:v>
                </c:pt>
                <c:pt idx="374">
                  <c:v>41708</c:v>
                </c:pt>
                <c:pt idx="375">
                  <c:v>41709</c:v>
                </c:pt>
                <c:pt idx="376">
                  <c:v>41710</c:v>
                </c:pt>
                <c:pt idx="377">
                  <c:v>41711</c:v>
                </c:pt>
                <c:pt idx="378">
                  <c:v>41712</c:v>
                </c:pt>
                <c:pt idx="379">
                  <c:v>41715</c:v>
                </c:pt>
                <c:pt idx="380">
                  <c:v>41716</c:v>
                </c:pt>
                <c:pt idx="381">
                  <c:v>41717</c:v>
                </c:pt>
                <c:pt idx="382">
                  <c:v>41718</c:v>
                </c:pt>
                <c:pt idx="383">
                  <c:v>41719</c:v>
                </c:pt>
                <c:pt idx="384">
                  <c:v>41722</c:v>
                </c:pt>
                <c:pt idx="385">
                  <c:v>41723</c:v>
                </c:pt>
                <c:pt idx="386">
                  <c:v>41724</c:v>
                </c:pt>
                <c:pt idx="387">
                  <c:v>41725</c:v>
                </c:pt>
                <c:pt idx="388">
                  <c:v>41726</c:v>
                </c:pt>
                <c:pt idx="389">
                  <c:v>41729</c:v>
                </c:pt>
                <c:pt idx="390">
                  <c:v>41730</c:v>
                </c:pt>
                <c:pt idx="391">
                  <c:v>41731</c:v>
                </c:pt>
                <c:pt idx="392">
                  <c:v>41732</c:v>
                </c:pt>
                <c:pt idx="393">
                  <c:v>41733</c:v>
                </c:pt>
                <c:pt idx="394">
                  <c:v>41736</c:v>
                </c:pt>
                <c:pt idx="395">
                  <c:v>41737</c:v>
                </c:pt>
                <c:pt idx="396">
                  <c:v>41738</c:v>
                </c:pt>
                <c:pt idx="397">
                  <c:v>41739</c:v>
                </c:pt>
                <c:pt idx="398">
                  <c:v>41740</c:v>
                </c:pt>
                <c:pt idx="399">
                  <c:v>41743</c:v>
                </c:pt>
                <c:pt idx="400">
                  <c:v>41744</c:v>
                </c:pt>
                <c:pt idx="401">
                  <c:v>41745</c:v>
                </c:pt>
                <c:pt idx="402">
                  <c:v>41746</c:v>
                </c:pt>
                <c:pt idx="403">
                  <c:v>41750</c:v>
                </c:pt>
                <c:pt idx="404">
                  <c:v>41751</c:v>
                </c:pt>
                <c:pt idx="405">
                  <c:v>41752</c:v>
                </c:pt>
                <c:pt idx="406">
                  <c:v>41753</c:v>
                </c:pt>
                <c:pt idx="407">
                  <c:v>41754</c:v>
                </c:pt>
                <c:pt idx="408">
                  <c:v>41757</c:v>
                </c:pt>
                <c:pt idx="409">
                  <c:v>41758</c:v>
                </c:pt>
                <c:pt idx="410">
                  <c:v>41759</c:v>
                </c:pt>
                <c:pt idx="411">
                  <c:v>41760</c:v>
                </c:pt>
                <c:pt idx="412">
                  <c:v>41761</c:v>
                </c:pt>
                <c:pt idx="413">
                  <c:v>41764</c:v>
                </c:pt>
                <c:pt idx="414">
                  <c:v>41765</c:v>
                </c:pt>
                <c:pt idx="415">
                  <c:v>41766</c:v>
                </c:pt>
                <c:pt idx="416">
                  <c:v>41767</c:v>
                </c:pt>
                <c:pt idx="417">
                  <c:v>41768</c:v>
                </c:pt>
                <c:pt idx="418">
                  <c:v>41771</c:v>
                </c:pt>
                <c:pt idx="419">
                  <c:v>41772</c:v>
                </c:pt>
                <c:pt idx="420">
                  <c:v>41773</c:v>
                </c:pt>
                <c:pt idx="421">
                  <c:v>41774</c:v>
                </c:pt>
                <c:pt idx="422">
                  <c:v>41775</c:v>
                </c:pt>
                <c:pt idx="423">
                  <c:v>41778</c:v>
                </c:pt>
                <c:pt idx="424">
                  <c:v>41779</c:v>
                </c:pt>
                <c:pt idx="425">
                  <c:v>41780</c:v>
                </c:pt>
                <c:pt idx="426">
                  <c:v>41781</c:v>
                </c:pt>
                <c:pt idx="427">
                  <c:v>41782</c:v>
                </c:pt>
                <c:pt idx="428">
                  <c:v>41786</c:v>
                </c:pt>
                <c:pt idx="429">
                  <c:v>41787</c:v>
                </c:pt>
                <c:pt idx="430">
                  <c:v>41788</c:v>
                </c:pt>
                <c:pt idx="431">
                  <c:v>41789</c:v>
                </c:pt>
                <c:pt idx="432">
                  <c:v>41792</c:v>
                </c:pt>
                <c:pt idx="433">
                  <c:v>41793</c:v>
                </c:pt>
                <c:pt idx="434">
                  <c:v>41794</c:v>
                </c:pt>
                <c:pt idx="435">
                  <c:v>41795</c:v>
                </c:pt>
                <c:pt idx="436">
                  <c:v>41796</c:v>
                </c:pt>
                <c:pt idx="437">
                  <c:v>41799</c:v>
                </c:pt>
                <c:pt idx="438">
                  <c:v>41800</c:v>
                </c:pt>
                <c:pt idx="439">
                  <c:v>41801</c:v>
                </c:pt>
                <c:pt idx="440">
                  <c:v>41802</c:v>
                </c:pt>
                <c:pt idx="441">
                  <c:v>41803</c:v>
                </c:pt>
                <c:pt idx="442">
                  <c:v>41806</c:v>
                </c:pt>
                <c:pt idx="443">
                  <c:v>41807</c:v>
                </c:pt>
                <c:pt idx="444">
                  <c:v>41808</c:v>
                </c:pt>
                <c:pt idx="445">
                  <c:v>41809</c:v>
                </c:pt>
                <c:pt idx="446">
                  <c:v>41810</c:v>
                </c:pt>
                <c:pt idx="447">
                  <c:v>41813</c:v>
                </c:pt>
                <c:pt idx="448">
                  <c:v>41814</c:v>
                </c:pt>
                <c:pt idx="449">
                  <c:v>41815</c:v>
                </c:pt>
                <c:pt idx="450">
                  <c:v>41816</c:v>
                </c:pt>
                <c:pt idx="451">
                  <c:v>41817</c:v>
                </c:pt>
                <c:pt idx="452">
                  <c:v>41820</c:v>
                </c:pt>
                <c:pt idx="453">
                  <c:v>41821</c:v>
                </c:pt>
                <c:pt idx="454">
                  <c:v>41822</c:v>
                </c:pt>
                <c:pt idx="455">
                  <c:v>41823</c:v>
                </c:pt>
                <c:pt idx="456">
                  <c:v>41827</c:v>
                </c:pt>
                <c:pt idx="457">
                  <c:v>41828</c:v>
                </c:pt>
                <c:pt idx="458">
                  <c:v>41829</c:v>
                </c:pt>
                <c:pt idx="459">
                  <c:v>41830</c:v>
                </c:pt>
                <c:pt idx="460">
                  <c:v>41831</c:v>
                </c:pt>
                <c:pt idx="461">
                  <c:v>41834</c:v>
                </c:pt>
                <c:pt idx="462">
                  <c:v>41835</c:v>
                </c:pt>
                <c:pt idx="463">
                  <c:v>41836</c:v>
                </c:pt>
                <c:pt idx="464">
                  <c:v>41837</c:v>
                </c:pt>
                <c:pt idx="465">
                  <c:v>41838</c:v>
                </c:pt>
                <c:pt idx="466">
                  <c:v>41841</c:v>
                </c:pt>
                <c:pt idx="467">
                  <c:v>41842</c:v>
                </c:pt>
                <c:pt idx="468">
                  <c:v>41843</c:v>
                </c:pt>
                <c:pt idx="469">
                  <c:v>41844</c:v>
                </c:pt>
                <c:pt idx="470">
                  <c:v>41845</c:v>
                </c:pt>
                <c:pt idx="471">
                  <c:v>41848</c:v>
                </c:pt>
                <c:pt idx="472">
                  <c:v>41849</c:v>
                </c:pt>
                <c:pt idx="473">
                  <c:v>41850</c:v>
                </c:pt>
                <c:pt idx="474">
                  <c:v>41851</c:v>
                </c:pt>
                <c:pt idx="475">
                  <c:v>41852</c:v>
                </c:pt>
                <c:pt idx="476">
                  <c:v>41855</c:v>
                </c:pt>
                <c:pt idx="477">
                  <c:v>41856</c:v>
                </c:pt>
                <c:pt idx="478">
                  <c:v>41857</c:v>
                </c:pt>
                <c:pt idx="479">
                  <c:v>41858</c:v>
                </c:pt>
                <c:pt idx="480">
                  <c:v>41859</c:v>
                </c:pt>
                <c:pt idx="481">
                  <c:v>41862</c:v>
                </c:pt>
                <c:pt idx="482">
                  <c:v>41863</c:v>
                </c:pt>
                <c:pt idx="483">
                  <c:v>41864</c:v>
                </c:pt>
                <c:pt idx="484">
                  <c:v>41865</c:v>
                </c:pt>
                <c:pt idx="485">
                  <c:v>41866</c:v>
                </c:pt>
                <c:pt idx="486">
                  <c:v>41869</c:v>
                </c:pt>
                <c:pt idx="487">
                  <c:v>41870</c:v>
                </c:pt>
                <c:pt idx="488">
                  <c:v>41871</c:v>
                </c:pt>
                <c:pt idx="489">
                  <c:v>41872</c:v>
                </c:pt>
                <c:pt idx="490">
                  <c:v>41873</c:v>
                </c:pt>
                <c:pt idx="491">
                  <c:v>41876</c:v>
                </c:pt>
                <c:pt idx="492">
                  <c:v>41877</c:v>
                </c:pt>
                <c:pt idx="493">
                  <c:v>41878</c:v>
                </c:pt>
                <c:pt idx="494">
                  <c:v>41879</c:v>
                </c:pt>
                <c:pt idx="495">
                  <c:v>41880</c:v>
                </c:pt>
                <c:pt idx="496">
                  <c:v>41884</c:v>
                </c:pt>
                <c:pt idx="497">
                  <c:v>41885</c:v>
                </c:pt>
                <c:pt idx="498">
                  <c:v>41886</c:v>
                </c:pt>
                <c:pt idx="499">
                  <c:v>41887</c:v>
                </c:pt>
                <c:pt idx="500">
                  <c:v>41890</c:v>
                </c:pt>
                <c:pt idx="501">
                  <c:v>41891</c:v>
                </c:pt>
                <c:pt idx="502">
                  <c:v>41892</c:v>
                </c:pt>
                <c:pt idx="503">
                  <c:v>41893</c:v>
                </c:pt>
                <c:pt idx="504">
                  <c:v>41894</c:v>
                </c:pt>
                <c:pt idx="505">
                  <c:v>41897</c:v>
                </c:pt>
                <c:pt idx="506">
                  <c:v>41898</c:v>
                </c:pt>
                <c:pt idx="507">
                  <c:v>41899</c:v>
                </c:pt>
                <c:pt idx="508">
                  <c:v>41900</c:v>
                </c:pt>
                <c:pt idx="509">
                  <c:v>41901</c:v>
                </c:pt>
                <c:pt idx="510">
                  <c:v>41904</c:v>
                </c:pt>
                <c:pt idx="511">
                  <c:v>41905</c:v>
                </c:pt>
                <c:pt idx="512">
                  <c:v>41906</c:v>
                </c:pt>
                <c:pt idx="513">
                  <c:v>41907</c:v>
                </c:pt>
                <c:pt idx="514">
                  <c:v>41908</c:v>
                </c:pt>
                <c:pt idx="515">
                  <c:v>41911</c:v>
                </c:pt>
                <c:pt idx="516">
                  <c:v>41912</c:v>
                </c:pt>
                <c:pt idx="517">
                  <c:v>41913</c:v>
                </c:pt>
                <c:pt idx="518">
                  <c:v>41914</c:v>
                </c:pt>
                <c:pt idx="519">
                  <c:v>41915</c:v>
                </c:pt>
                <c:pt idx="520">
                  <c:v>41918</c:v>
                </c:pt>
                <c:pt idx="521">
                  <c:v>41919</c:v>
                </c:pt>
                <c:pt idx="522">
                  <c:v>41920</c:v>
                </c:pt>
                <c:pt idx="523">
                  <c:v>41921</c:v>
                </c:pt>
                <c:pt idx="524">
                  <c:v>41922</c:v>
                </c:pt>
                <c:pt idx="525">
                  <c:v>41926</c:v>
                </c:pt>
                <c:pt idx="526">
                  <c:v>41927</c:v>
                </c:pt>
                <c:pt idx="527">
                  <c:v>41928</c:v>
                </c:pt>
                <c:pt idx="528">
                  <c:v>41929</c:v>
                </c:pt>
                <c:pt idx="529">
                  <c:v>41932</c:v>
                </c:pt>
                <c:pt idx="530">
                  <c:v>41933</c:v>
                </c:pt>
                <c:pt idx="531">
                  <c:v>41934</c:v>
                </c:pt>
                <c:pt idx="532">
                  <c:v>41935</c:v>
                </c:pt>
                <c:pt idx="533">
                  <c:v>41936</c:v>
                </c:pt>
                <c:pt idx="534">
                  <c:v>41939</c:v>
                </c:pt>
                <c:pt idx="535">
                  <c:v>41940</c:v>
                </c:pt>
                <c:pt idx="536">
                  <c:v>41941</c:v>
                </c:pt>
                <c:pt idx="537">
                  <c:v>41942</c:v>
                </c:pt>
                <c:pt idx="538">
                  <c:v>41943</c:v>
                </c:pt>
                <c:pt idx="539">
                  <c:v>41946</c:v>
                </c:pt>
                <c:pt idx="540">
                  <c:v>41947</c:v>
                </c:pt>
                <c:pt idx="541">
                  <c:v>41948</c:v>
                </c:pt>
                <c:pt idx="542">
                  <c:v>41949</c:v>
                </c:pt>
                <c:pt idx="543">
                  <c:v>41950</c:v>
                </c:pt>
                <c:pt idx="544">
                  <c:v>41953</c:v>
                </c:pt>
                <c:pt idx="545">
                  <c:v>41955</c:v>
                </c:pt>
                <c:pt idx="546">
                  <c:v>41956</c:v>
                </c:pt>
                <c:pt idx="547">
                  <c:v>41957</c:v>
                </c:pt>
                <c:pt idx="548">
                  <c:v>41960</c:v>
                </c:pt>
                <c:pt idx="549">
                  <c:v>41961</c:v>
                </c:pt>
                <c:pt idx="550">
                  <c:v>41962</c:v>
                </c:pt>
                <c:pt idx="551">
                  <c:v>41963</c:v>
                </c:pt>
                <c:pt idx="552">
                  <c:v>41964</c:v>
                </c:pt>
                <c:pt idx="553">
                  <c:v>41967</c:v>
                </c:pt>
                <c:pt idx="554">
                  <c:v>41968</c:v>
                </c:pt>
                <c:pt idx="555">
                  <c:v>41969</c:v>
                </c:pt>
                <c:pt idx="556">
                  <c:v>41971</c:v>
                </c:pt>
                <c:pt idx="557">
                  <c:v>41974</c:v>
                </c:pt>
                <c:pt idx="558">
                  <c:v>41975</c:v>
                </c:pt>
                <c:pt idx="559">
                  <c:v>41976</c:v>
                </c:pt>
                <c:pt idx="560">
                  <c:v>41977</c:v>
                </c:pt>
                <c:pt idx="561">
                  <c:v>41978</c:v>
                </c:pt>
                <c:pt idx="562">
                  <c:v>41981</c:v>
                </c:pt>
                <c:pt idx="563">
                  <c:v>41982</c:v>
                </c:pt>
                <c:pt idx="564">
                  <c:v>41983</c:v>
                </c:pt>
                <c:pt idx="565">
                  <c:v>41984</c:v>
                </c:pt>
                <c:pt idx="566">
                  <c:v>41985</c:v>
                </c:pt>
                <c:pt idx="567">
                  <c:v>41988</c:v>
                </c:pt>
                <c:pt idx="568">
                  <c:v>41989</c:v>
                </c:pt>
                <c:pt idx="569">
                  <c:v>41990</c:v>
                </c:pt>
                <c:pt idx="570">
                  <c:v>41991</c:v>
                </c:pt>
                <c:pt idx="571">
                  <c:v>41992</c:v>
                </c:pt>
                <c:pt idx="572">
                  <c:v>41995</c:v>
                </c:pt>
                <c:pt idx="573">
                  <c:v>41996</c:v>
                </c:pt>
                <c:pt idx="574">
                  <c:v>41997</c:v>
                </c:pt>
                <c:pt idx="575">
                  <c:v>41999</c:v>
                </c:pt>
                <c:pt idx="576">
                  <c:v>42002</c:v>
                </c:pt>
                <c:pt idx="577">
                  <c:v>42003</c:v>
                </c:pt>
                <c:pt idx="578">
                  <c:v>42004</c:v>
                </c:pt>
                <c:pt idx="579">
                  <c:v>42006</c:v>
                </c:pt>
                <c:pt idx="580">
                  <c:v>42009</c:v>
                </c:pt>
                <c:pt idx="581">
                  <c:v>42010</c:v>
                </c:pt>
                <c:pt idx="582">
                  <c:v>42011</c:v>
                </c:pt>
                <c:pt idx="583">
                  <c:v>42012</c:v>
                </c:pt>
                <c:pt idx="584">
                  <c:v>42013</c:v>
                </c:pt>
                <c:pt idx="585">
                  <c:v>42016</c:v>
                </c:pt>
                <c:pt idx="586">
                  <c:v>42017</c:v>
                </c:pt>
                <c:pt idx="587">
                  <c:v>42018</c:v>
                </c:pt>
                <c:pt idx="588">
                  <c:v>42019</c:v>
                </c:pt>
                <c:pt idx="589">
                  <c:v>42020</c:v>
                </c:pt>
                <c:pt idx="590">
                  <c:v>42024</c:v>
                </c:pt>
                <c:pt idx="591">
                  <c:v>42025</c:v>
                </c:pt>
                <c:pt idx="592">
                  <c:v>42026</c:v>
                </c:pt>
                <c:pt idx="593">
                  <c:v>42027</c:v>
                </c:pt>
                <c:pt idx="594">
                  <c:v>42030</c:v>
                </c:pt>
                <c:pt idx="595">
                  <c:v>42031</c:v>
                </c:pt>
                <c:pt idx="596">
                  <c:v>42032</c:v>
                </c:pt>
                <c:pt idx="597">
                  <c:v>42033</c:v>
                </c:pt>
                <c:pt idx="598">
                  <c:v>42034</c:v>
                </c:pt>
                <c:pt idx="599">
                  <c:v>42037</c:v>
                </c:pt>
                <c:pt idx="600">
                  <c:v>42038</c:v>
                </c:pt>
                <c:pt idx="601">
                  <c:v>42039</c:v>
                </c:pt>
                <c:pt idx="602">
                  <c:v>42040</c:v>
                </c:pt>
                <c:pt idx="603">
                  <c:v>42041</c:v>
                </c:pt>
                <c:pt idx="604">
                  <c:v>42044</c:v>
                </c:pt>
                <c:pt idx="605">
                  <c:v>42045</c:v>
                </c:pt>
                <c:pt idx="606">
                  <c:v>42046</c:v>
                </c:pt>
                <c:pt idx="607">
                  <c:v>42047</c:v>
                </c:pt>
                <c:pt idx="608">
                  <c:v>42048</c:v>
                </c:pt>
                <c:pt idx="609">
                  <c:v>42052</c:v>
                </c:pt>
                <c:pt idx="610">
                  <c:v>42053</c:v>
                </c:pt>
                <c:pt idx="611">
                  <c:v>42054</c:v>
                </c:pt>
                <c:pt idx="612">
                  <c:v>42055</c:v>
                </c:pt>
                <c:pt idx="613">
                  <c:v>42058</c:v>
                </c:pt>
                <c:pt idx="614">
                  <c:v>42059</c:v>
                </c:pt>
                <c:pt idx="615">
                  <c:v>42060</c:v>
                </c:pt>
                <c:pt idx="616">
                  <c:v>42061</c:v>
                </c:pt>
                <c:pt idx="617">
                  <c:v>42062</c:v>
                </c:pt>
                <c:pt idx="618">
                  <c:v>42065</c:v>
                </c:pt>
                <c:pt idx="619">
                  <c:v>42066</c:v>
                </c:pt>
                <c:pt idx="620">
                  <c:v>42067</c:v>
                </c:pt>
                <c:pt idx="621">
                  <c:v>42068</c:v>
                </c:pt>
                <c:pt idx="622">
                  <c:v>42069</c:v>
                </c:pt>
                <c:pt idx="623">
                  <c:v>42072</c:v>
                </c:pt>
                <c:pt idx="624">
                  <c:v>42073</c:v>
                </c:pt>
                <c:pt idx="625">
                  <c:v>42074</c:v>
                </c:pt>
                <c:pt idx="626">
                  <c:v>42075</c:v>
                </c:pt>
                <c:pt idx="627">
                  <c:v>42076</c:v>
                </c:pt>
                <c:pt idx="628">
                  <c:v>42079</c:v>
                </c:pt>
                <c:pt idx="629">
                  <c:v>42080</c:v>
                </c:pt>
                <c:pt idx="630">
                  <c:v>42081</c:v>
                </c:pt>
                <c:pt idx="631">
                  <c:v>42082</c:v>
                </c:pt>
                <c:pt idx="632">
                  <c:v>42083</c:v>
                </c:pt>
                <c:pt idx="633">
                  <c:v>42086</c:v>
                </c:pt>
                <c:pt idx="634">
                  <c:v>42087</c:v>
                </c:pt>
                <c:pt idx="635">
                  <c:v>42088</c:v>
                </c:pt>
                <c:pt idx="636">
                  <c:v>42089</c:v>
                </c:pt>
                <c:pt idx="637">
                  <c:v>42090</c:v>
                </c:pt>
                <c:pt idx="638">
                  <c:v>42093</c:v>
                </c:pt>
                <c:pt idx="639">
                  <c:v>42094</c:v>
                </c:pt>
                <c:pt idx="640">
                  <c:v>42095</c:v>
                </c:pt>
                <c:pt idx="641">
                  <c:v>42096</c:v>
                </c:pt>
                <c:pt idx="642">
                  <c:v>42100</c:v>
                </c:pt>
                <c:pt idx="643">
                  <c:v>42101</c:v>
                </c:pt>
                <c:pt idx="644">
                  <c:v>42102</c:v>
                </c:pt>
                <c:pt idx="645">
                  <c:v>42103</c:v>
                </c:pt>
                <c:pt idx="646">
                  <c:v>42104</c:v>
                </c:pt>
                <c:pt idx="647">
                  <c:v>42107</c:v>
                </c:pt>
                <c:pt idx="648">
                  <c:v>42108</c:v>
                </c:pt>
                <c:pt idx="649">
                  <c:v>42109</c:v>
                </c:pt>
                <c:pt idx="650">
                  <c:v>42110</c:v>
                </c:pt>
                <c:pt idx="651">
                  <c:v>42111</c:v>
                </c:pt>
                <c:pt idx="652">
                  <c:v>42114</c:v>
                </c:pt>
                <c:pt idx="653">
                  <c:v>42115</c:v>
                </c:pt>
                <c:pt idx="654">
                  <c:v>42116</c:v>
                </c:pt>
                <c:pt idx="655">
                  <c:v>42117</c:v>
                </c:pt>
                <c:pt idx="656">
                  <c:v>42118</c:v>
                </c:pt>
                <c:pt idx="657">
                  <c:v>42121</c:v>
                </c:pt>
                <c:pt idx="658">
                  <c:v>42122</c:v>
                </c:pt>
                <c:pt idx="659">
                  <c:v>42123</c:v>
                </c:pt>
                <c:pt idx="660">
                  <c:v>42124</c:v>
                </c:pt>
                <c:pt idx="661">
                  <c:v>42125</c:v>
                </c:pt>
                <c:pt idx="662">
                  <c:v>42128</c:v>
                </c:pt>
                <c:pt idx="663">
                  <c:v>42129</c:v>
                </c:pt>
                <c:pt idx="664">
                  <c:v>42130</c:v>
                </c:pt>
                <c:pt idx="665">
                  <c:v>42131</c:v>
                </c:pt>
                <c:pt idx="666">
                  <c:v>42132</c:v>
                </c:pt>
                <c:pt idx="667">
                  <c:v>42135</c:v>
                </c:pt>
                <c:pt idx="668">
                  <c:v>42136</c:v>
                </c:pt>
                <c:pt idx="669">
                  <c:v>42137</c:v>
                </c:pt>
                <c:pt idx="670">
                  <c:v>42138</c:v>
                </c:pt>
                <c:pt idx="671">
                  <c:v>42139</c:v>
                </c:pt>
                <c:pt idx="672">
                  <c:v>42142</c:v>
                </c:pt>
                <c:pt idx="673">
                  <c:v>42143</c:v>
                </c:pt>
                <c:pt idx="674">
                  <c:v>42144</c:v>
                </c:pt>
                <c:pt idx="675">
                  <c:v>42145</c:v>
                </c:pt>
                <c:pt idx="676">
                  <c:v>42146</c:v>
                </c:pt>
                <c:pt idx="677">
                  <c:v>42150</c:v>
                </c:pt>
                <c:pt idx="678">
                  <c:v>42151</c:v>
                </c:pt>
                <c:pt idx="679">
                  <c:v>42152</c:v>
                </c:pt>
                <c:pt idx="680">
                  <c:v>42153</c:v>
                </c:pt>
                <c:pt idx="681">
                  <c:v>42156</c:v>
                </c:pt>
                <c:pt idx="682">
                  <c:v>42157</c:v>
                </c:pt>
                <c:pt idx="683">
                  <c:v>42158</c:v>
                </c:pt>
                <c:pt idx="684">
                  <c:v>42159</c:v>
                </c:pt>
                <c:pt idx="685">
                  <c:v>42160</c:v>
                </c:pt>
                <c:pt idx="686">
                  <c:v>42163</c:v>
                </c:pt>
                <c:pt idx="687">
                  <c:v>42164</c:v>
                </c:pt>
                <c:pt idx="688">
                  <c:v>42165</c:v>
                </c:pt>
                <c:pt idx="689">
                  <c:v>42166</c:v>
                </c:pt>
                <c:pt idx="690">
                  <c:v>42167</c:v>
                </c:pt>
                <c:pt idx="691">
                  <c:v>42170</c:v>
                </c:pt>
                <c:pt idx="692">
                  <c:v>42171</c:v>
                </c:pt>
                <c:pt idx="693">
                  <c:v>42172</c:v>
                </c:pt>
                <c:pt idx="694">
                  <c:v>42173</c:v>
                </c:pt>
                <c:pt idx="695">
                  <c:v>42174</c:v>
                </c:pt>
                <c:pt idx="696">
                  <c:v>42177</c:v>
                </c:pt>
                <c:pt idx="697">
                  <c:v>42178</c:v>
                </c:pt>
                <c:pt idx="698">
                  <c:v>42179</c:v>
                </c:pt>
                <c:pt idx="699">
                  <c:v>42180</c:v>
                </c:pt>
                <c:pt idx="700">
                  <c:v>42181</c:v>
                </c:pt>
                <c:pt idx="701">
                  <c:v>42184</c:v>
                </c:pt>
                <c:pt idx="702">
                  <c:v>42185</c:v>
                </c:pt>
                <c:pt idx="703">
                  <c:v>42186</c:v>
                </c:pt>
                <c:pt idx="704">
                  <c:v>42187</c:v>
                </c:pt>
                <c:pt idx="705">
                  <c:v>42191</c:v>
                </c:pt>
                <c:pt idx="706">
                  <c:v>42192</c:v>
                </c:pt>
                <c:pt idx="707">
                  <c:v>42193</c:v>
                </c:pt>
                <c:pt idx="708">
                  <c:v>42194</c:v>
                </c:pt>
                <c:pt idx="709">
                  <c:v>42195</c:v>
                </c:pt>
                <c:pt idx="710">
                  <c:v>42198</c:v>
                </c:pt>
                <c:pt idx="711">
                  <c:v>42199</c:v>
                </c:pt>
                <c:pt idx="712">
                  <c:v>42200</c:v>
                </c:pt>
                <c:pt idx="713">
                  <c:v>42201</c:v>
                </c:pt>
                <c:pt idx="714">
                  <c:v>42202</c:v>
                </c:pt>
                <c:pt idx="715">
                  <c:v>42205</c:v>
                </c:pt>
                <c:pt idx="716">
                  <c:v>42206</c:v>
                </c:pt>
                <c:pt idx="717">
                  <c:v>42207</c:v>
                </c:pt>
                <c:pt idx="718">
                  <c:v>42208</c:v>
                </c:pt>
                <c:pt idx="719">
                  <c:v>42209</c:v>
                </c:pt>
                <c:pt idx="720">
                  <c:v>42212</c:v>
                </c:pt>
                <c:pt idx="721">
                  <c:v>42213</c:v>
                </c:pt>
                <c:pt idx="722">
                  <c:v>42214</c:v>
                </c:pt>
                <c:pt idx="723">
                  <c:v>42215</c:v>
                </c:pt>
                <c:pt idx="724">
                  <c:v>42216</c:v>
                </c:pt>
                <c:pt idx="725">
                  <c:v>42219</c:v>
                </c:pt>
                <c:pt idx="726">
                  <c:v>42220</c:v>
                </c:pt>
                <c:pt idx="727">
                  <c:v>42221</c:v>
                </c:pt>
                <c:pt idx="728">
                  <c:v>42222</c:v>
                </c:pt>
                <c:pt idx="729">
                  <c:v>42223</c:v>
                </c:pt>
                <c:pt idx="730">
                  <c:v>42226</c:v>
                </c:pt>
                <c:pt idx="731">
                  <c:v>42227</c:v>
                </c:pt>
                <c:pt idx="732">
                  <c:v>42228</c:v>
                </c:pt>
                <c:pt idx="733">
                  <c:v>42229</c:v>
                </c:pt>
                <c:pt idx="734">
                  <c:v>42230</c:v>
                </c:pt>
                <c:pt idx="735">
                  <c:v>42233</c:v>
                </c:pt>
                <c:pt idx="736">
                  <c:v>42234</c:v>
                </c:pt>
                <c:pt idx="737">
                  <c:v>42235</c:v>
                </c:pt>
                <c:pt idx="738">
                  <c:v>42236</c:v>
                </c:pt>
                <c:pt idx="739">
                  <c:v>42237</c:v>
                </c:pt>
                <c:pt idx="740">
                  <c:v>42240</c:v>
                </c:pt>
                <c:pt idx="741">
                  <c:v>42241</c:v>
                </c:pt>
                <c:pt idx="742">
                  <c:v>42242</c:v>
                </c:pt>
                <c:pt idx="743">
                  <c:v>42243</c:v>
                </c:pt>
                <c:pt idx="744">
                  <c:v>42244</c:v>
                </c:pt>
                <c:pt idx="745">
                  <c:v>42247</c:v>
                </c:pt>
                <c:pt idx="746">
                  <c:v>42248</c:v>
                </c:pt>
                <c:pt idx="747">
                  <c:v>42249</c:v>
                </c:pt>
                <c:pt idx="748">
                  <c:v>42250</c:v>
                </c:pt>
                <c:pt idx="749">
                  <c:v>42251</c:v>
                </c:pt>
                <c:pt idx="750">
                  <c:v>42255</c:v>
                </c:pt>
                <c:pt idx="751">
                  <c:v>42256</c:v>
                </c:pt>
                <c:pt idx="752">
                  <c:v>42257</c:v>
                </c:pt>
                <c:pt idx="753">
                  <c:v>42258</c:v>
                </c:pt>
                <c:pt idx="754">
                  <c:v>42261</c:v>
                </c:pt>
                <c:pt idx="755">
                  <c:v>42262</c:v>
                </c:pt>
                <c:pt idx="756">
                  <c:v>42263</c:v>
                </c:pt>
                <c:pt idx="757">
                  <c:v>42264</c:v>
                </c:pt>
                <c:pt idx="758">
                  <c:v>42265</c:v>
                </c:pt>
                <c:pt idx="759">
                  <c:v>42268</c:v>
                </c:pt>
                <c:pt idx="760">
                  <c:v>42269</c:v>
                </c:pt>
                <c:pt idx="761">
                  <c:v>42270</c:v>
                </c:pt>
                <c:pt idx="762">
                  <c:v>42271</c:v>
                </c:pt>
                <c:pt idx="763">
                  <c:v>42272</c:v>
                </c:pt>
                <c:pt idx="764">
                  <c:v>42275</c:v>
                </c:pt>
                <c:pt idx="765">
                  <c:v>42276</c:v>
                </c:pt>
                <c:pt idx="766">
                  <c:v>42277</c:v>
                </c:pt>
                <c:pt idx="767">
                  <c:v>42278</c:v>
                </c:pt>
                <c:pt idx="768">
                  <c:v>42279</c:v>
                </c:pt>
                <c:pt idx="769">
                  <c:v>42282</c:v>
                </c:pt>
                <c:pt idx="770">
                  <c:v>42283</c:v>
                </c:pt>
                <c:pt idx="771">
                  <c:v>42284</c:v>
                </c:pt>
                <c:pt idx="772">
                  <c:v>42285</c:v>
                </c:pt>
                <c:pt idx="773">
                  <c:v>42286</c:v>
                </c:pt>
                <c:pt idx="774">
                  <c:v>42290</c:v>
                </c:pt>
                <c:pt idx="775">
                  <c:v>42291</c:v>
                </c:pt>
                <c:pt idx="776">
                  <c:v>42292</c:v>
                </c:pt>
                <c:pt idx="777">
                  <c:v>42293</c:v>
                </c:pt>
                <c:pt idx="778">
                  <c:v>42296</c:v>
                </c:pt>
                <c:pt idx="779">
                  <c:v>42297</c:v>
                </c:pt>
                <c:pt idx="780">
                  <c:v>42298</c:v>
                </c:pt>
                <c:pt idx="781">
                  <c:v>42299</c:v>
                </c:pt>
                <c:pt idx="782">
                  <c:v>42300</c:v>
                </c:pt>
                <c:pt idx="783">
                  <c:v>42303</c:v>
                </c:pt>
                <c:pt idx="784">
                  <c:v>42304</c:v>
                </c:pt>
                <c:pt idx="785">
                  <c:v>42305</c:v>
                </c:pt>
                <c:pt idx="786">
                  <c:v>42306</c:v>
                </c:pt>
                <c:pt idx="787">
                  <c:v>42307</c:v>
                </c:pt>
                <c:pt idx="788">
                  <c:v>42310</c:v>
                </c:pt>
                <c:pt idx="789">
                  <c:v>42311</c:v>
                </c:pt>
                <c:pt idx="790">
                  <c:v>42312</c:v>
                </c:pt>
                <c:pt idx="791">
                  <c:v>42313</c:v>
                </c:pt>
                <c:pt idx="792">
                  <c:v>42314</c:v>
                </c:pt>
                <c:pt idx="793">
                  <c:v>42317</c:v>
                </c:pt>
                <c:pt idx="794">
                  <c:v>42318</c:v>
                </c:pt>
                <c:pt idx="795">
                  <c:v>42320</c:v>
                </c:pt>
                <c:pt idx="796">
                  <c:v>42321</c:v>
                </c:pt>
                <c:pt idx="797">
                  <c:v>42324</c:v>
                </c:pt>
                <c:pt idx="798">
                  <c:v>42325</c:v>
                </c:pt>
                <c:pt idx="799">
                  <c:v>42326</c:v>
                </c:pt>
                <c:pt idx="800">
                  <c:v>42327</c:v>
                </c:pt>
                <c:pt idx="801">
                  <c:v>42328</c:v>
                </c:pt>
                <c:pt idx="802">
                  <c:v>42331</c:v>
                </c:pt>
                <c:pt idx="803">
                  <c:v>42332</c:v>
                </c:pt>
                <c:pt idx="804">
                  <c:v>42333</c:v>
                </c:pt>
                <c:pt idx="805">
                  <c:v>42335</c:v>
                </c:pt>
                <c:pt idx="806">
                  <c:v>42338</c:v>
                </c:pt>
                <c:pt idx="807">
                  <c:v>42339</c:v>
                </c:pt>
                <c:pt idx="808">
                  <c:v>42340</c:v>
                </c:pt>
                <c:pt idx="809">
                  <c:v>42341</c:v>
                </c:pt>
                <c:pt idx="810">
                  <c:v>42342</c:v>
                </c:pt>
                <c:pt idx="811">
                  <c:v>42345</c:v>
                </c:pt>
                <c:pt idx="812">
                  <c:v>42346</c:v>
                </c:pt>
                <c:pt idx="813">
                  <c:v>42347</c:v>
                </c:pt>
                <c:pt idx="814">
                  <c:v>42348</c:v>
                </c:pt>
                <c:pt idx="815">
                  <c:v>42349</c:v>
                </c:pt>
                <c:pt idx="816">
                  <c:v>42352</c:v>
                </c:pt>
                <c:pt idx="817">
                  <c:v>42353</c:v>
                </c:pt>
                <c:pt idx="818">
                  <c:v>42354</c:v>
                </c:pt>
                <c:pt idx="819">
                  <c:v>42355</c:v>
                </c:pt>
                <c:pt idx="820">
                  <c:v>42356</c:v>
                </c:pt>
                <c:pt idx="821">
                  <c:v>42359</c:v>
                </c:pt>
                <c:pt idx="822">
                  <c:v>42360</c:v>
                </c:pt>
                <c:pt idx="823">
                  <c:v>42361</c:v>
                </c:pt>
                <c:pt idx="824">
                  <c:v>42362</c:v>
                </c:pt>
                <c:pt idx="825">
                  <c:v>42366</c:v>
                </c:pt>
                <c:pt idx="826">
                  <c:v>42367</c:v>
                </c:pt>
                <c:pt idx="827">
                  <c:v>42368</c:v>
                </c:pt>
                <c:pt idx="828">
                  <c:v>42369</c:v>
                </c:pt>
                <c:pt idx="829">
                  <c:v>42373</c:v>
                </c:pt>
                <c:pt idx="830">
                  <c:v>42374</c:v>
                </c:pt>
                <c:pt idx="831">
                  <c:v>42375</c:v>
                </c:pt>
                <c:pt idx="832">
                  <c:v>42376</c:v>
                </c:pt>
                <c:pt idx="833">
                  <c:v>42377</c:v>
                </c:pt>
                <c:pt idx="834">
                  <c:v>42380</c:v>
                </c:pt>
                <c:pt idx="835">
                  <c:v>42381</c:v>
                </c:pt>
                <c:pt idx="836">
                  <c:v>42382</c:v>
                </c:pt>
                <c:pt idx="837">
                  <c:v>42383</c:v>
                </c:pt>
                <c:pt idx="838">
                  <c:v>42384</c:v>
                </c:pt>
                <c:pt idx="839">
                  <c:v>42388</c:v>
                </c:pt>
                <c:pt idx="840">
                  <c:v>42389</c:v>
                </c:pt>
                <c:pt idx="841">
                  <c:v>42390</c:v>
                </c:pt>
                <c:pt idx="842">
                  <c:v>42391</c:v>
                </c:pt>
                <c:pt idx="843">
                  <c:v>42394</c:v>
                </c:pt>
                <c:pt idx="844">
                  <c:v>42395</c:v>
                </c:pt>
                <c:pt idx="845">
                  <c:v>42396</c:v>
                </c:pt>
                <c:pt idx="846">
                  <c:v>42397</c:v>
                </c:pt>
                <c:pt idx="847">
                  <c:v>42398</c:v>
                </c:pt>
                <c:pt idx="848">
                  <c:v>42401</c:v>
                </c:pt>
                <c:pt idx="849">
                  <c:v>42402</c:v>
                </c:pt>
                <c:pt idx="850">
                  <c:v>42403</c:v>
                </c:pt>
                <c:pt idx="851">
                  <c:v>42404</c:v>
                </c:pt>
                <c:pt idx="852">
                  <c:v>42405</c:v>
                </c:pt>
                <c:pt idx="853">
                  <c:v>42408</c:v>
                </c:pt>
                <c:pt idx="854">
                  <c:v>42409</c:v>
                </c:pt>
                <c:pt idx="855">
                  <c:v>42410</c:v>
                </c:pt>
                <c:pt idx="856">
                  <c:v>42411</c:v>
                </c:pt>
                <c:pt idx="857">
                  <c:v>42412</c:v>
                </c:pt>
                <c:pt idx="858">
                  <c:v>42416</c:v>
                </c:pt>
                <c:pt idx="859">
                  <c:v>42417</c:v>
                </c:pt>
                <c:pt idx="860">
                  <c:v>42418</c:v>
                </c:pt>
                <c:pt idx="861">
                  <c:v>42419</c:v>
                </c:pt>
                <c:pt idx="862">
                  <c:v>42422</c:v>
                </c:pt>
                <c:pt idx="863">
                  <c:v>42423</c:v>
                </c:pt>
                <c:pt idx="864">
                  <c:v>42424</c:v>
                </c:pt>
                <c:pt idx="865">
                  <c:v>42425</c:v>
                </c:pt>
                <c:pt idx="866">
                  <c:v>42426</c:v>
                </c:pt>
                <c:pt idx="867">
                  <c:v>42429</c:v>
                </c:pt>
                <c:pt idx="868">
                  <c:v>42430</c:v>
                </c:pt>
                <c:pt idx="869">
                  <c:v>42431</c:v>
                </c:pt>
                <c:pt idx="870">
                  <c:v>42432</c:v>
                </c:pt>
                <c:pt idx="871">
                  <c:v>42433</c:v>
                </c:pt>
                <c:pt idx="872">
                  <c:v>42436</c:v>
                </c:pt>
                <c:pt idx="873">
                  <c:v>42437</c:v>
                </c:pt>
                <c:pt idx="874">
                  <c:v>42438</c:v>
                </c:pt>
                <c:pt idx="875">
                  <c:v>42439</c:v>
                </c:pt>
                <c:pt idx="876">
                  <c:v>42440</c:v>
                </c:pt>
                <c:pt idx="877">
                  <c:v>42443</c:v>
                </c:pt>
                <c:pt idx="878">
                  <c:v>42444</c:v>
                </c:pt>
                <c:pt idx="879">
                  <c:v>42445</c:v>
                </c:pt>
                <c:pt idx="880">
                  <c:v>42446</c:v>
                </c:pt>
                <c:pt idx="881">
                  <c:v>42447</c:v>
                </c:pt>
                <c:pt idx="882">
                  <c:v>42450</c:v>
                </c:pt>
                <c:pt idx="883">
                  <c:v>42451</c:v>
                </c:pt>
                <c:pt idx="884">
                  <c:v>42452</c:v>
                </c:pt>
                <c:pt idx="885">
                  <c:v>42453</c:v>
                </c:pt>
                <c:pt idx="886">
                  <c:v>42457</c:v>
                </c:pt>
                <c:pt idx="887">
                  <c:v>42458</c:v>
                </c:pt>
                <c:pt idx="888">
                  <c:v>42459</c:v>
                </c:pt>
                <c:pt idx="889">
                  <c:v>42460</c:v>
                </c:pt>
                <c:pt idx="890">
                  <c:v>42461</c:v>
                </c:pt>
                <c:pt idx="891">
                  <c:v>42464</c:v>
                </c:pt>
                <c:pt idx="892">
                  <c:v>42465</c:v>
                </c:pt>
                <c:pt idx="893">
                  <c:v>42466</c:v>
                </c:pt>
                <c:pt idx="894">
                  <c:v>42467</c:v>
                </c:pt>
                <c:pt idx="895">
                  <c:v>42468</c:v>
                </c:pt>
                <c:pt idx="896">
                  <c:v>42471</c:v>
                </c:pt>
                <c:pt idx="897">
                  <c:v>42472</c:v>
                </c:pt>
                <c:pt idx="898">
                  <c:v>42473</c:v>
                </c:pt>
                <c:pt idx="899">
                  <c:v>42474</c:v>
                </c:pt>
                <c:pt idx="900">
                  <c:v>42475</c:v>
                </c:pt>
                <c:pt idx="901">
                  <c:v>42478</c:v>
                </c:pt>
                <c:pt idx="902">
                  <c:v>42479</c:v>
                </c:pt>
                <c:pt idx="903">
                  <c:v>42480</c:v>
                </c:pt>
                <c:pt idx="904">
                  <c:v>42481</c:v>
                </c:pt>
                <c:pt idx="905">
                  <c:v>42482</c:v>
                </c:pt>
                <c:pt idx="906">
                  <c:v>42485</c:v>
                </c:pt>
                <c:pt idx="907">
                  <c:v>42486</c:v>
                </c:pt>
                <c:pt idx="908">
                  <c:v>42487</c:v>
                </c:pt>
                <c:pt idx="909">
                  <c:v>42488</c:v>
                </c:pt>
                <c:pt idx="910">
                  <c:v>42489</c:v>
                </c:pt>
                <c:pt idx="911">
                  <c:v>42492</c:v>
                </c:pt>
                <c:pt idx="912">
                  <c:v>42493</c:v>
                </c:pt>
                <c:pt idx="913">
                  <c:v>42494</c:v>
                </c:pt>
                <c:pt idx="914">
                  <c:v>42495</c:v>
                </c:pt>
                <c:pt idx="915">
                  <c:v>42496</c:v>
                </c:pt>
                <c:pt idx="916">
                  <c:v>42499</c:v>
                </c:pt>
                <c:pt idx="917">
                  <c:v>42500</c:v>
                </c:pt>
                <c:pt idx="918">
                  <c:v>42501</c:v>
                </c:pt>
                <c:pt idx="919">
                  <c:v>42502</c:v>
                </c:pt>
                <c:pt idx="920">
                  <c:v>42503</c:v>
                </c:pt>
                <c:pt idx="921">
                  <c:v>42506</c:v>
                </c:pt>
                <c:pt idx="922">
                  <c:v>42507</c:v>
                </c:pt>
                <c:pt idx="923">
                  <c:v>42508</c:v>
                </c:pt>
                <c:pt idx="924">
                  <c:v>42509</c:v>
                </c:pt>
                <c:pt idx="925">
                  <c:v>42510</c:v>
                </c:pt>
                <c:pt idx="926">
                  <c:v>42513</c:v>
                </c:pt>
                <c:pt idx="927">
                  <c:v>42514</c:v>
                </c:pt>
                <c:pt idx="928">
                  <c:v>42515</c:v>
                </c:pt>
                <c:pt idx="929">
                  <c:v>42516</c:v>
                </c:pt>
                <c:pt idx="930">
                  <c:v>42517</c:v>
                </c:pt>
                <c:pt idx="931">
                  <c:v>42521</c:v>
                </c:pt>
                <c:pt idx="932">
                  <c:v>42522</c:v>
                </c:pt>
                <c:pt idx="933">
                  <c:v>42523</c:v>
                </c:pt>
                <c:pt idx="934">
                  <c:v>42524</c:v>
                </c:pt>
                <c:pt idx="935">
                  <c:v>42527</c:v>
                </c:pt>
                <c:pt idx="936">
                  <c:v>42528</c:v>
                </c:pt>
                <c:pt idx="937">
                  <c:v>42529</c:v>
                </c:pt>
                <c:pt idx="938">
                  <c:v>42530</c:v>
                </c:pt>
                <c:pt idx="939">
                  <c:v>42531</c:v>
                </c:pt>
                <c:pt idx="940">
                  <c:v>42534</c:v>
                </c:pt>
                <c:pt idx="941">
                  <c:v>42535</c:v>
                </c:pt>
                <c:pt idx="942">
                  <c:v>42536</c:v>
                </c:pt>
                <c:pt idx="943">
                  <c:v>42537</c:v>
                </c:pt>
                <c:pt idx="944">
                  <c:v>42538</c:v>
                </c:pt>
                <c:pt idx="945">
                  <c:v>42541</c:v>
                </c:pt>
                <c:pt idx="946">
                  <c:v>42542</c:v>
                </c:pt>
                <c:pt idx="947">
                  <c:v>42543</c:v>
                </c:pt>
                <c:pt idx="948">
                  <c:v>42544</c:v>
                </c:pt>
                <c:pt idx="949">
                  <c:v>42545</c:v>
                </c:pt>
                <c:pt idx="950">
                  <c:v>42548</c:v>
                </c:pt>
                <c:pt idx="951">
                  <c:v>42549</c:v>
                </c:pt>
                <c:pt idx="952">
                  <c:v>42550</c:v>
                </c:pt>
                <c:pt idx="953">
                  <c:v>42551</c:v>
                </c:pt>
                <c:pt idx="954">
                  <c:v>42552</c:v>
                </c:pt>
                <c:pt idx="955">
                  <c:v>42556</c:v>
                </c:pt>
                <c:pt idx="956">
                  <c:v>42557</c:v>
                </c:pt>
                <c:pt idx="957">
                  <c:v>42558</c:v>
                </c:pt>
                <c:pt idx="958">
                  <c:v>42559</c:v>
                </c:pt>
                <c:pt idx="959">
                  <c:v>42562</c:v>
                </c:pt>
                <c:pt idx="960">
                  <c:v>42563</c:v>
                </c:pt>
                <c:pt idx="961">
                  <c:v>42564</c:v>
                </c:pt>
                <c:pt idx="962">
                  <c:v>42565</c:v>
                </c:pt>
                <c:pt idx="963">
                  <c:v>42566</c:v>
                </c:pt>
                <c:pt idx="964">
                  <c:v>42569</c:v>
                </c:pt>
                <c:pt idx="965">
                  <c:v>42570</c:v>
                </c:pt>
                <c:pt idx="966">
                  <c:v>42571</c:v>
                </c:pt>
                <c:pt idx="967">
                  <c:v>42572</c:v>
                </c:pt>
                <c:pt idx="968">
                  <c:v>42573</c:v>
                </c:pt>
                <c:pt idx="969">
                  <c:v>42576</c:v>
                </c:pt>
                <c:pt idx="970">
                  <c:v>42577</c:v>
                </c:pt>
                <c:pt idx="971">
                  <c:v>42578</c:v>
                </c:pt>
                <c:pt idx="972">
                  <c:v>42579</c:v>
                </c:pt>
                <c:pt idx="973">
                  <c:v>42580</c:v>
                </c:pt>
                <c:pt idx="974">
                  <c:v>42583</c:v>
                </c:pt>
                <c:pt idx="975">
                  <c:v>42584</c:v>
                </c:pt>
                <c:pt idx="976">
                  <c:v>42585</c:v>
                </c:pt>
                <c:pt idx="977">
                  <c:v>42586</c:v>
                </c:pt>
                <c:pt idx="978">
                  <c:v>42587</c:v>
                </c:pt>
                <c:pt idx="979">
                  <c:v>42590</c:v>
                </c:pt>
                <c:pt idx="980">
                  <c:v>42591</c:v>
                </c:pt>
                <c:pt idx="981">
                  <c:v>42592</c:v>
                </c:pt>
                <c:pt idx="982">
                  <c:v>42593</c:v>
                </c:pt>
                <c:pt idx="983">
                  <c:v>42594</c:v>
                </c:pt>
                <c:pt idx="984">
                  <c:v>42597</c:v>
                </c:pt>
                <c:pt idx="985">
                  <c:v>42598</c:v>
                </c:pt>
                <c:pt idx="986">
                  <c:v>42599</c:v>
                </c:pt>
                <c:pt idx="987">
                  <c:v>42600</c:v>
                </c:pt>
                <c:pt idx="988">
                  <c:v>42601</c:v>
                </c:pt>
                <c:pt idx="989">
                  <c:v>42604</c:v>
                </c:pt>
                <c:pt idx="990">
                  <c:v>42605</c:v>
                </c:pt>
                <c:pt idx="991">
                  <c:v>42606</c:v>
                </c:pt>
                <c:pt idx="992">
                  <c:v>42607</c:v>
                </c:pt>
                <c:pt idx="993">
                  <c:v>42608</c:v>
                </c:pt>
                <c:pt idx="994">
                  <c:v>42611</c:v>
                </c:pt>
                <c:pt idx="995">
                  <c:v>42612</c:v>
                </c:pt>
                <c:pt idx="996">
                  <c:v>42613</c:v>
                </c:pt>
                <c:pt idx="997">
                  <c:v>42614</c:v>
                </c:pt>
                <c:pt idx="998">
                  <c:v>42615</c:v>
                </c:pt>
                <c:pt idx="999">
                  <c:v>42619</c:v>
                </c:pt>
                <c:pt idx="1000">
                  <c:v>42620</c:v>
                </c:pt>
                <c:pt idx="1001">
                  <c:v>42621</c:v>
                </c:pt>
                <c:pt idx="1002">
                  <c:v>42622</c:v>
                </c:pt>
                <c:pt idx="1003">
                  <c:v>42625</c:v>
                </c:pt>
                <c:pt idx="1004">
                  <c:v>42626</c:v>
                </c:pt>
                <c:pt idx="1005">
                  <c:v>42627</c:v>
                </c:pt>
                <c:pt idx="1006">
                  <c:v>42628</c:v>
                </c:pt>
                <c:pt idx="1007">
                  <c:v>42629</c:v>
                </c:pt>
                <c:pt idx="1008">
                  <c:v>42632</c:v>
                </c:pt>
                <c:pt idx="1009">
                  <c:v>42633</c:v>
                </c:pt>
                <c:pt idx="1010">
                  <c:v>42634</c:v>
                </c:pt>
                <c:pt idx="1011">
                  <c:v>42635</c:v>
                </c:pt>
                <c:pt idx="1012">
                  <c:v>42636</c:v>
                </c:pt>
                <c:pt idx="1013">
                  <c:v>42639</c:v>
                </c:pt>
                <c:pt idx="1014">
                  <c:v>42640</c:v>
                </c:pt>
                <c:pt idx="1015">
                  <c:v>42641</c:v>
                </c:pt>
                <c:pt idx="1016">
                  <c:v>42642</c:v>
                </c:pt>
                <c:pt idx="1017">
                  <c:v>42643</c:v>
                </c:pt>
                <c:pt idx="1018">
                  <c:v>42646</c:v>
                </c:pt>
                <c:pt idx="1019">
                  <c:v>42647</c:v>
                </c:pt>
                <c:pt idx="1020">
                  <c:v>42648</c:v>
                </c:pt>
                <c:pt idx="1021">
                  <c:v>42649</c:v>
                </c:pt>
                <c:pt idx="1022">
                  <c:v>42650</c:v>
                </c:pt>
                <c:pt idx="1023">
                  <c:v>42654</c:v>
                </c:pt>
                <c:pt idx="1024">
                  <c:v>42655</c:v>
                </c:pt>
                <c:pt idx="1025">
                  <c:v>42656</c:v>
                </c:pt>
                <c:pt idx="1026">
                  <c:v>42657</c:v>
                </c:pt>
                <c:pt idx="1027">
                  <c:v>42660</c:v>
                </c:pt>
                <c:pt idx="1028">
                  <c:v>42661</c:v>
                </c:pt>
                <c:pt idx="1029">
                  <c:v>42662</c:v>
                </c:pt>
                <c:pt idx="1030">
                  <c:v>42663</c:v>
                </c:pt>
                <c:pt idx="1031">
                  <c:v>42664</c:v>
                </c:pt>
                <c:pt idx="1032">
                  <c:v>42667</c:v>
                </c:pt>
                <c:pt idx="1033">
                  <c:v>42668</c:v>
                </c:pt>
                <c:pt idx="1034">
                  <c:v>42669</c:v>
                </c:pt>
                <c:pt idx="1035">
                  <c:v>42670</c:v>
                </c:pt>
                <c:pt idx="1036">
                  <c:v>42671</c:v>
                </c:pt>
                <c:pt idx="1037">
                  <c:v>42674</c:v>
                </c:pt>
                <c:pt idx="1038">
                  <c:v>42675</c:v>
                </c:pt>
                <c:pt idx="1039">
                  <c:v>42676</c:v>
                </c:pt>
                <c:pt idx="1040">
                  <c:v>42677</c:v>
                </c:pt>
                <c:pt idx="1041">
                  <c:v>42678</c:v>
                </c:pt>
                <c:pt idx="1042">
                  <c:v>42681</c:v>
                </c:pt>
                <c:pt idx="1043">
                  <c:v>42682</c:v>
                </c:pt>
                <c:pt idx="1044">
                  <c:v>42683</c:v>
                </c:pt>
                <c:pt idx="1045">
                  <c:v>42684</c:v>
                </c:pt>
                <c:pt idx="1046">
                  <c:v>42688</c:v>
                </c:pt>
                <c:pt idx="1047">
                  <c:v>42689</c:v>
                </c:pt>
                <c:pt idx="1048">
                  <c:v>42690</c:v>
                </c:pt>
                <c:pt idx="1049">
                  <c:v>42691</c:v>
                </c:pt>
                <c:pt idx="1050">
                  <c:v>42692</c:v>
                </c:pt>
                <c:pt idx="1051">
                  <c:v>42695</c:v>
                </c:pt>
                <c:pt idx="1052">
                  <c:v>42696</c:v>
                </c:pt>
                <c:pt idx="1053">
                  <c:v>42697</c:v>
                </c:pt>
                <c:pt idx="1054">
                  <c:v>42699</c:v>
                </c:pt>
                <c:pt idx="1055">
                  <c:v>42702</c:v>
                </c:pt>
                <c:pt idx="1056">
                  <c:v>42703</c:v>
                </c:pt>
                <c:pt idx="1057">
                  <c:v>42704</c:v>
                </c:pt>
                <c:pt idx="1058">
                  <c:v>42705</c:v>
                </c:pt>
                <c:pt idx="1059">
                  <c:v>42706</c:v>
                </c:pt>
                <c:pt idx="1060">
                  <c:v>42709</c:v>
                </c:pt>
                <c:pt idx="1061">
                  <c:v>42710</c:v>
                </c:pt>
                <c:pt idx="1062">
                  <c:v>42711</c:v>
                </c:pt>
                <c:pt idx="1063">
                  <c:v>42712</c:v>
                </c:pt>
                <c:pt idx="1064">
                  <c:v>42713</c:v>
                </c:pt>
                <c:pt idx="1065">
                  <c:v>42716</c:v>
                </c:pt>
                <c:pt idx="1066">
                  <c:v>42717</c:v>
                </c:pt>
                <c:pt idx="1067">
                  <c:v>42718</c:v>
                </c:pt>
                <c:pt idx="1068">
                  <c:v>42719</c:v>
                </c:pt>
                <c:pt idx="1069">
                  <c:v>42720</c:v>
                </c:pt>
                <c:pt idx="1070">
                  <c:v>42723</c:v>
                </c:pt>
                <c:pt idx="1071">
                  <c:v>42724</c:v>
                </c:pt>
                <c:pt idx="1072">
                  <c:v>42725</c:v>
                </c:pt>
                <c:pt idx="1073">
                  <c:v>42726</c:v>
                </c:pt>
                <c:pt idx="1074">
                  <c:v>42727</c:v>
                </c:pt>
                <c:pt idx="1075">
                  <c:v>42731</c:v>
                </c:pt>
                <c:pt idx="1076">
                  <c:v>42732</c:v>
                </c:pt>
                <c:pt idx="1077">
                  <c:v>42733</c:v>
                </c:pt>
                <c:pt idx="1078">
                  <c:v>42734</c:v>
                </c:pt>
                <c:pt idx="1079">
                  <c:v>42738</c:v>
                </c:pt>
                <c:pt idx="1080">
                  <c:v>42739</c:v>
                </c:pt>
                <c:pt idx="1081">
                  <c:v>42740</c:v>
                </c:pt>
                <c:pt idx="1082">
                  <c:v>42741</c:v>
                </c:pt>
                <c:pt idx="1083">
                  <c:v>42744</c:v>
                </c:pt>
                <c:pt idx="1084">
                  <c:v>42745</c:v>
                </c:pt>
                <c:pt idx="1085">
                  <c:v>42746</c:v>
                </c:pt>
                <c:pt idx="1086">
                  <c:v>42747</c:v>
                </c:pt>
                <c:pt idx="1087">
                  <c:v>42748</c:v>
                </c:pt>
                <c:pt idx="1088">
                  <c:v>42752</c:v>
                </c:pt>
                <c:pt idx="1089">
                  <c:v>42753</c:v>
                </c:pt>
                <c:pt idx="1090">
                  <c:v>42754</c:v>
                </c:pt>
                <c:pt idx="1091">
                  <c:v>42755</c:v>
                </c:pt>
                <c:pt idx="1092">
                  <c:v>42758</c:v>
                </c:pt>
                <c:pt idx="1093">
                  <c:v>42759</c:v>
                </c:pt>
                <c:pt idx="1094">
                  <c:v>42760</c:v>
                </c:pt>
                <c:pt idx="1095">
                  <c:v>42761</c:v>
                </c:pt>
                <c:pt idx="1096">
                  <c:v>42762</c:v>
                </c:pt>
                <c:pt idx="1097">
                  <c:v>42765</c:v>
                </c:pt>
                <c:pt idx="1098">
                  <c:v>42766</c:v>
                </c:pt>
                <c:pt idx="1099">
                  <c:v>42767</c:v>
                </c:pt>
                <c:pt idx="1100">
                  <c:v>42768</c:v>
                </c:pt>
                <c:pt idx="1101">
                  <c:v>42769</c:v>
                </c:pt>
                <c:pt idx="1102">
                  <c:v>42772</c:v>
                </c:pt>
                <c:pt idx="1103">
                  <c:v>42773</c:v>
                </c:pt>
                <c:pt idx="1104">
                  <c:v>42774</c:v>
                </c:pt>
                <c:pt idx="1105">
                  <c:v>42775</c:v>
                </c:pt>
                <c:pt idx="1106">
                  <c:v>42776</c:v>
                </c:pt>
                <c:pt idx="1107">
                  <c:v>42779</c:v>
                </c:pt>
                <c:pt idx="1108">
                  <c:v>42780</c:v>
                </c:pt>
                <c:pt idx="1109">
                  <c:v>42781</c:v>
                </c:pt>
                <c:pt idx="1110">
                  <c:v>42782</c:v>
                </c:pt>
                <c:pt idx="1111">
                  <c:v>42783</c:v>
                </c:pt>
                <c:pt idx="1112">
                  <c:v>42787</c:v>
                </c:pt>
                <c:pt idx="1113">
                  <c:v>42788</c:v>
                </c:pt>
                <c:pt idx="1114">
                  <c:v>42789</c:v>
                </c:pt>
                <c:pt idx="1115">
                  <c:v>42790</c:v>
                </c:pt>
                <c:pt idx="1116">
                  <c:v>42793</c:v>
                </c:pt>
                <c:pt idx="1117">
                  <c:v>42794</c:v>
                </c:pt>
                <c:pt idx="1118">
                  <c:v>42795</c:v>
                </c:pt>
                <c:pt idx="1119">
                  <c:v>42796</c:v>
                </c:pt>
                <c:pt idx="1120">
                  <c:v>42797</c:v>
                </c:pt>
                <c:pt idx="1121">
                  <c:v>42800</c:v>
                </c:pt>
                <c:pt idx="1122">
                  <c:v>42801</c:v>
                </c:pt>
                <c:pt idx="1123">
                  <c:v>42802</c:v>
                </c:pt>
                <c:pt idx="1124">
                  <c:v>42803</c:v>
                </c:pt>
                <c:pt idx="1125">
                  <c:v>42804</c:v>
                </c:pt>
                <c:pt idx="1126">
                  <c:v>42807</c:v>
                </c:pt>
                <c:pt idx="1127">
                  <c:v>42808</c:v>
                </c:pt>
                <c:pt idx="1128">
                  <c:v>42809</c:v>
                </c:pt>
                <c:pt idx="1129">
                  <c:v>42810</c:v>
                </c:pt>
                <c:pt idx="1130">
                  <c:v>42811</c:v>
                </c:pt>
                <c:pt idx="1131">
                  <c:v>42814</c:v>
                </c:pt>
                <c:pt idx="1132">
                  <c:v>42815</c:v>
                </c:pt>
                <c:pt idx="1133">
                  <c:v>42816</c:v>
                </c:pt>
                <c:pt idx="1134">
                  <c:v>42817</c:v>
                </c:pt>
                <c:pt idx="1135">
                  <c:v>42818</c:v>
                </c:pt>
                <c:pt idx="1136">
                  <c:v>42821</c:v>
                </c:pt>
                <c:pt idx="1137">
                  <c:v>42822</c:v>
                </c:pt>
                <c:pt idx="1138">
                  <c:v>42823</c:v>
                </c:pt>
                <c:pt idx="1139">
                  <c:v>42824</c:v>
                </c:pt>
                <c:pt idx="1140">
                  <c:v>42825</c:v>
                </c:pt>
                <c:pt idx="1141">
                  <c:v>42828</c:v>
                </c:pt>
                <c:pt idx="1142">
                  <c:v>42829</c:v>
                </c:pt>
                <c:pt idx="1143">
                  <c:v>42830</c:v>
                </c:pt>
                <c:pt idx="1144">
                  <c:v>42831</c:v>
                </c:pt>
                <c:pt idx="1145">
                  <c:v>42832</c:v>
                </c:pt>
                <c:pt idx="1146">
                  <c:v>42835</c:v>
                </c:pt>
                <c:pt idx="1147">
                  <c:v>42836</c:v>
                </c:pt>
                <c:pt idx="1148">
                  <c:v>42837</c:v>
                </c:pt>
                <c:pt idx="1149">
                  <c:v>42838</c:v>
                </c:pt>
                <c:pt idx="1150">
                  <c:v>42842</c:v>
                </c:pt>
                <c:pt idx="1151">
                  <c:v>42843</c:v>
                </c:pt>
                <c:pt idx="1152">
                  <c:v>42844</c:v>
                </c:pt>
                <c:pt idx="1153">
                  <c:v>42845</c:v>
                </c:pt>
                <c:pt idx="1154">
                  <c:v>42846</c:v>
                </c:pt>
                <c:pt idx="1155">
                  <c:v>42849</c:v>
                </c:pt>
                <c:pt idx="1156">
                  <c:v>42850</c:v>
                </c:pt>
                <c:pt idx="1157">
                  <c:v>42851</c:v>
                </c:pt>
                <c:pt idx="1158">
                  <c:v>42852</c:v>
                </c:pt>
                <c:pt idx="1159">
                  <c:v>42853</c:v>
                </c:pt>
                <c:pt idx="1160">
                  <c:v>42856</c:v>
                </c:pt>
                <c:pt idx="1161">
                  <c:v>42857</c:v>
                </c:pt>
                <c:pt idx="1162">
                  <c:v>42858</c:v>
                </c:pt>
                <c:pt idx="1163">
                  <c:v>42859</c:v>
                </c:pt>
                <c:pt idx="1164">
                  <c:v>42860</c:v>
                </c:pt>
                <c:pt idx="1165">
                  <c:v>42863</c:v>
                </c:pt>
                <c:pt idx="1166">
                  <c:v>42864</c:v>
                </c:pt>
                <c:pt idx="1167">
                  <c:v>42865</c:v>
                </c:pt>
                <c:pt idx="1168">
                  <c:v>42866</c:v>
                </c:pt>
                <c:pt idx="1169">
                  <c:v>42867</c:v>
                </c:pt>
                <c:pt idx="1170">
                  <c:v>42870</c:v>
                </c:pt>
                <c:pt idx="1171">
                  <c:v>42871</c:v>
                </c:pt>
                <c:pt idx="1172">
                  <c:v>42872</c:v>
                </c:pt>
                <c:pt idx="1173">
                  <c:v>42873</c:v>
                </c:pt>
                <c:pt idx="1174">
                  <c:v>42874</c:v>
                </c:pt>
                <c:pt idx="1175">
                  <c:v>42877</c:v>
                </c:pt>
                <c:pt idx="1176">
                  <c:v>42878</c:v>
                </c:pt>
                <c:pt idx="1177">
                  <c:v>42879</c:v>
                </c:pt>
                <c:pt idx="1178">
                  <c:v>42880</c:v>
                </c:pt>
                <c:pt idx="1179">
                  <c:v>42881</c:v>
                </c:pt>
                <c:pt idx="1180">
                  <c:v>42885</c:v>
                </c:pt>
                <c:pt idx="1181">
                  <c:v>42886</c:v>
                </c:pt>
                <c:pt idx="1182">
                  <c:v>42887</c:v>
                </c:pt>
                <c:pt idx="1183">
                  <c:v>42888</c:v>
                </c:pt>
                <c:pt idx="1184">
                  <c:v>42891</c:v>
                </c:pt>
                <c:pt idx="1185">
                  <c:v>42892</c:v>
                </c:pt>
                <c:pt idx="1186">
                  <c:v>42893</c:v>
                </c:pt>
                <c:pt idx="1187">
                  <c:v>42894</c:v>
                </c:pt>
                <c:pt idx="1188">
                  <c:v>42895</c:v>
                </c:pt>
                <c:pt idx="1189">
                  <c:v>42898</c:v>
                </c:pt>
                <c:pt idx="1190">
                  <c:v>42899</c:v>
                </c:pt>
                <c:pt idx="1191">
                  <c:v>42900</c:v>
                </c:pt>
                <c:pt idx="1192">
                  <c:v>42901</c:v>
                </c:pt>
                <c:pt idx="1193">
                  <c:v>42902</c:v>
                </c:pt>
                <c:pt idx="1194">
                  <c:v>42905</c:v>
                </c:pt>
                <c:pt idx="1195">
                  <c:v>42906</c:v>
                </c:pt>
                <c:pt idx="1196">
                  <c:v>42907</c:v>
                </c:pt>
                <c:pt idx="1197">
                  <c:v>42908</c:v>
                </c:pt>
                <c:pt idx="1198">
                  <c:v>42909</c:v>
                </c:pt>
                <c:pt idx="1199">
                  <c:v>42912</c:v>
                </c:pt>
                <c:pt idx="1200">
                  <c:v>42913</c:v>
                </c:pt>
                <c:pt idx="1201">
                  <c:v>42914</c:v>
                </c:pt>
                <c:pt idx="1202">
                  <c:v>42915</c:v>
                </c:pt>
                <c:pt idx="1203">
                  <c:v>42916</c:v>
                </c:pt>
                <c:pt idx="1204">
                  <c:v>42919</c:v>
                </c:pt>
                <c:pt idx="1205">
                  <c:v>42921</c:v>
                </c:pt>
                <c:pt idx="1206">
                  <c:v>42922</c:v>
                </c:pt>
                <c:pt idx="1207">
                  <c:v>42923</c:v>
                </c:pt>
                <c:pt idx="1208">
                  <c:v>42926</c:v>
                </c:pt>
                <c:pt idx="1209">
                  <c:v>42927</c:v>
                </c:pt>
                <c:pt idx="1210">
                  <c:v>42928</c:v>
                </c:pt>
                <c:pt idx="1211">
                  <c:v>42929</c:v>
                </c:pt>
                <c:pt idx="1212">
                  <c:v>42930</c:v>
                </c:pt>
                <c:pt idx="1213">
                  <c:v>42933</c:v>
                </c:pt>
                <c:pt idx="1214">
                  <c:v>42934</c:v>
                </c:pt>
                <c:pt idx="1215">
                  <c:v>42935</c:v>
                </c:pt>
                <c:pt idx="1216">
                  <c:v>42936</c:v>
                </c:pt>
                <c:pt idx="1217">
                  <c:v>42937</c:v>
                </c:pt>
                <c:pt idx="1218">
                  <c:v>42940</c:v>
                </c:pt>
                <c:pt idx="1219">
                  <c:v>42941</c:v>
                </c:pt>
                <c:pt idx="1220">
                  <c:v>42942</c:v>
                </c:pt>
                <c:pt idx="1221">
                  <c:v>42943</c:v>
                </c:pt>
                <c:pt idx="1222">
                  <c:v>42944</c:v>
                </c:pt>
                <c:pt idx="1223">
                  <c:v>42947</c:v>
                </c:pt>
                <c:pt idx="1224">
                  <c:v>42948</c:v>
                </c:pt>
                <c:pt idx="1225">
                  <c:v>42949</c:v>
                </c:pt>
                <c:pt idx="1226">
                  <c:v>42950</c:v>
                </c:pt>
                <c:pt idx="1227">
                  <c:v>42951</c:v>
                </c:pt>
                <c:pt idx="1228">
                  <c:v>42954</c:v>
                </c:pt>
                <c:pt idx="1229">
                  <c:v>42955</c:v>
                </c:pt>
                <c:pt idx="1230">
                  <c:v>42956</c:v>
                </c:pt>
                <c:pt idx="1231">
                  <c:v>42957</c:v>
                </c:pt>
                <c:pt idx="1232">
                  <c:v>42958</c:v>
                </c:pt>
                <c:pt idx="1233">
                  <c:v>42961</c:v>
                </c:pt>
                <c:pt idx="1234">
                  <c:v>42962</c:v>
                </c:pt>
                <c:pt idx="1235">
                  <c:v>42963</c:v>
                </c:pt>
                <c:pt idx="1236">
                  <c:v>42964</c:v>
                </c:pt>
                <c:pt idx="1237">
                  <c:v>42965</c:v>
                </c:pt>
                <c:pt idx="1238">
                  <c:v>42968</c:v>
                </c:pt>
                <c:pt idx="1239">
                  <c:v>42969</c:v>
                </c:pt>
                <c:pt idx="1240">
                  <c:v>42970</c:v>
                </c:pt>
                <c:pt idx="1241">
                  <c:v>42971</c:v>
                </c:pt>
                <c:pt idx="1242">
                  <c:v>42972</c:v>
                </c:pt>
                <c:pt idx="1243">
                  <c:v>42975</c:v>
                </c:pt>
                <c:pt idx="1244">
                  <c:v>42976</c:v>
                </c:pt>
                <c:pt idx="1245">
                  <c:v>42977</c:v>
                </c:pt>
                <c:pt idx="1246">
                  <c:v>42978</c:v>
                </c:pt>
                <c:pt idx="1247">
                  <c:v>42979</c:v>
                </c:pt>
                <c:pt idx="1248">
                  <c:v>42983</c:v>
                </c:pt>
                <c:pt idx="1249">
                  <c:v>42984</c:v>
                </c:pt>
                <c:pt idx="1250">
                  <c:v>42985</c:v>
                </c:pt>
                <c:pt idx="1251">
                  <c:v>42986</c:v>
                </c:pt>
                <c:pt idx="1252">
                  <c:v>42989</c:v>
                </c:pt>
                <c:pt idx="1253">
                  <c:v>42990</c:v>
                </c:pt>
                <c:pt idx="1254">
                  <c:v>42991</c:v>
                </c:pt>
                <c:pt idx="1255">
                  <c:v>42992</c:v>
                </c:pt>
                <c:pt idx="1256">
                  <c:v>42993</c:v>
                </c:pt>
                <c:pt idx="1257">
                  <c:v>42996</c:v>
                </c:pt>
                <c:pt idx="1258">
                  <c:v>42997</c:v>
                </c:pt>
                <c:pt idx="1259">
                  <c:v>42998</c:v>
                </c:pt>
                <c:pt idx="1260">
                  <c:v>42999</c:v>
                </c:pt>
                <c:pt idx="1261">
                  <c:v>43000</c:v>
                </c:pt>
                <c:pt idx="1262">
                  <c:v>43003</c:v>
                </c:pt>
                <c:pt idx="1263">
                  <c:v>43004</c:v>
                </c:pt>
                <c:pt idx="1264">
                  <c:v>43005</c:v>
                </c:pt>
                <c:pt idx="1265">
                  <c:v>43006</c:v>
                </c:pt>
                <c:pt idx="1266">
                  <c:v>43007</c:v>
                </c:pt>
                <c:pt idx="1267">
                  <c:v>43010</c:v>
                </c:pt>
                <c:pt idx="1268">
                  <c:v>43011</c:v>
                </c:pt>
                <c:pt idx="1269">
                  <c:v>43012</c:v>
                </c:pt>
                <c:pt idx="1270">
                  <c:v>43013</c:v>
                </c:pt>
                <c:pt idx="1271">
                  <c:v>43014</c:v>
                </c:pt>
                <c:pt idx="1272">
                  <c:v>43018</c:v>
                </c:pt>
                <c:pt idx="1273">
                  <c:v>43019</c:v>
                </c:pt>
                <c:pt idx="1274">
                  <c:v>43020</c:v>
                </c:pt>
                <c:pt idx="1275">
                  <c:v>43021</c:v>
                </c:pt>
                <c:pt idx="1276">
                  <c:v>43024</c:v>
                </c:pt>
                <c:pt idx="1277">
                  <c:v>43025</c:v>
                </c:pt>
                <c:pt idx="1278">
                  <c:v>43026</c:v>
                </c:pt>
                <c:pt idx="1279">
                  <c:v>43027</c:v>
                </c:pt>
                <c:pt idx="1280">
                  <c:v>43028</c:v>
                </c:pt>
                <c:pt idx="1281">
                  <c:v>43031</c:v>
                </c:pt>
                <c:pt idx="1282">
                  <c:v>43032</c:v>
                </c:pt>
                <c:pt idx="1283">
                  <c:v>43033</c:v>
                </c:pt>
                <c:pt idx="1284">
                  <c:v>43034</c:v>
                </c:pt>
                <c:pt idx="1285">
                  <c:v>43035</c:v>
                </c:pt>
                <c:pt idx="1286">
                  <c:v>43038</c:v>
                </c:pt>
                <c:pt idx="1287">
                  <c:v>43039</c:v>
                </c:pt>
                <c:pt idx="1288">
                  <c:v>43040</c:v>
                </c:pt>
                <c:pt idx="1289">
                  <c:v>43041</c:v>
                </c:pt>
                <c:pt idx="1290">
                  <c:v>43042</c:v>
                </c:pt>
                <c:pt idx="1291">
                  <c:v>43045</c:v>
                </c:pt>
                <c:pt idx="1292">
                  <c:v>43046</c:v>
                </c:pt>
                <c:pt idx="1293">
                  <c:v>43047</c:v>
                </c:pt>
                <c:pt idx="1294">
                  <c:v>43048</c:v>
                </c:pt>
                <c:pt idx="1295">
                  <c:v>43049</c:v>
                </c:pt>
                <c:pt idx="1296">
                  <c:v>43052</c:v>
                </c:pt>
                <c:pt idx="1297">
                  <c:v>43053</c:v>
                </c:pt>
                <c:pt idx="1298">
                  <c:v>43054</c:v>
                </c:pt>
                <c:pt idx="1299">
                  <c:v>43055</c:v>
                </c:pt>
                <c:pt idx="1300">
                  <c:v>43056</c:v>
                </c:pt>
                <c:pt idx="1301">
                  <c:v>43059</c:v>
                </c:pt>
                <c:pt idx="1302">
                  <c:v>43060</c:v>
                </c:pt>
                <c:pt idx="1303">
                  <c:v>43061</c:v>
                </c:pt>
                <c:pt idx="1304">
                  <c:v>43063</c:v>
                </c:pt>
                <c:pt idx="1305">
                  <c:v>43066</c:v>
                </c:pt>
                <c:pt idx="1306">
                  <c:v>43067</c:v>
                </c:pt>
                <c:pt idx="1307">
                  <c:v>43068</c:v>
                </c:pt>
                <c:pt idx="1308">
                  <c:v>43069</c:v>
                </c:pt>
                <c:pt idx="1309">
                  <c:v>43070</c:v>
                </c:pt>
                <c:pt idx="1310">
                  <c:v>43073</c:v>
                </c:pt>
                <c:pt idx="1311">
                  <c:v>43074</c:v>
                </c:pt>
                <c:pt idx="1312">
                  <c:v>43075</c:v>
                </c:pt>
                <c:pt idx="1313">
                  <c:v>43076</c:v>
                </c:pt>
                <c:pt idx="1314">
                  <c:v>43077</c:v>
                </c:pt>
                <c:pt idx="1315">
                  <c:v>43080</c:v>
                </c:pt>
                <c:pt idx="1316">
                  <c:v>43081</c:v>
                </c:pt>
                <c:pt idx="1317">
                  <c:v>43082</c:v>
                </c:pt>
                <c:pt idx="1318">
                  <c:v>43083</c:v>
                </c:pt>
                <c:pt idx="1319">
                  <c:v>43084</c:v>
                </c:pt>
                <c:pt idx="1320">
                  <c:v>43087</c:v>
                </c:pt>
                <c:pt idx="1321">
                  <c:v>43088</c:v>
                </c:pt>
                <c:pt idx="1322">
                  <c:v>43089</c:v>
                </c:pt>
                <c:pt idx="1323">
                  <c:v>43090</c:v>
                </c:pt>
                <c:pt idx="1324">
                  <c:v>43091</c:v>
                </c:pt>
                <c:pt idx="1325">
                  <c:v>43095</c:v>
                </c:pt>
                <c:pt idx="1326">
                  <c:v>43096</c:v>
                </c:pt>
                <c:pt idx="1327">
                  <c:v>43097</c:v>
                </c:pt>
                <c:pt idx="1328">
                  <c:v>43098</c:v>
                </c:pt>
                <c:pt idx="1329">
                  <c:v>43102</c:v>
                </c:pt>
                <c:pt idx="1330">
                  <c:v>43103</c:v>
                </c:pt>
                <c:pt idx="1331">
                  <c:v>43104</c:v>
                </c:pt>
                <c:pt idx="1332">
                  <c:v>43105</c:v>
                </c:pt>
                <c:pt idx="1333">
                  <c:v>43108</c:v>
                </c:pt>
                <c:pt idx="1334">
                  <c:v>43109</c:v>
                </c:pt>
                <c:pt idx="1335">
                  <c:v>43110</c:v>
                </c:pt>
                <c:pt idx="1336">
                  <c:v>43111</c:v>
                </c:pt>
                <c:pt idx="1337">
                  <c:v>43112</c:v>
                </c:pt>
                <c:pt idx="1338">
                  <c:v>43116</c:v>
                </c:pt>
                <c:pt idx="1339">
                  <c:v>43117</c:v>
                </c:pt>
                <c:pt idx="1340">
                  <c:v>43118</c:v>
                </c:pt>
                <c:pt idx="1341">
                  <c:v>43119</c:v>
                </c:pt>
                <c:pt idx="1342">
                  <c:v>43122</c:v>
                </c:pt>
                <c:pt idx="1343">
                  <c:v>43123</c:v>
                </c:pt>
                <c:pt idx="1344">
                  <c:v>43124</c:v>
                </c:pt>
                <c:pt idx="1345">
                  <c:v>43125</c:v>
                </c:pt>
                <c:pt idx="1346">
                  <c:v>43126</c:v>
                </c:pt>
                <c:pt idx="1347">
                  <c:v>43129</c:v>
                </c:pt>
                <c:pt idx="1348">
                  <c:v>43130</c:v>
                </c:pt>
                <c:pt idx="1349">
                  <c:v>43131</c:v>
                </c:pt>
                <c:pt idx="1350">
                  <c:v>43132</c:v>
                </c:pt>
                <c:pt idx="1351">
                  <c:v>43133</c:v>
                </c:pt>
                <c:pt idx="1352">
                  <c:v>43136</c:v>
                </c:pt>
                <c:pt idx="1353">
                  <c:v>43137</c:v>
                </c:pt>
                <c:pt idx="1354">
                  <c:v>43138</c:v>
                </c:pt>
                <c:pt idx="1355">
                  <c:v>43139</c:v>
                </c:pt>
                <c:pt idx="1356">
                  <c:v>43140</c:v>
                </c:pt>
                <c:pt idx="1357">
                  <c:v>43143</c:v>
                </c:pt>
                <c:pt idx="1358">
                  <c:v>43144</c:v>
                </c:pt>
                <c:pt idx="1359">
                  <c:v>43145</c:v>
                </c:pt>
                <c:pt idx="1360">
                  <c:v>43146</c:v>
                </c:pt>
                <c:pt idx="1361">
                  <c:v>43147</c:v>
                </c:pt>
                <c:pt idx="1362">
                  <c:v>43151</c:v>
                </c:pt>
                <c:pt idx="1363">
                  <c:v>43152</c:v>
                </c:pt>
                <c:pt idx="1364">
                  <c:v>43153</c:v>
                </c:pt>
                <c:pt idx="1365">
                  <c:v>43154</c:v>
                </c:pt>
                <c:pt idx="1366">
                  <c:v>43157</c:v>
                </c:pt>
                <c:pt idx="1367">
                  <c:v>43158</c:v>
                </c:pt>
                <c:pt idx="1368">
                  <c:v>43159</c:v>
                </c:pt>
                <c:pt idx="1369">
                  <c:v>43160</c:v>
                </c:pt>
                <c:pt idx="1370">
                  <c:v>43161</c:v>
                </c:pt>
                <c:pt idx="1371">
                  <c:v>43164</c:v>
                </c:pt>
                <c:pt idx="1372">
                  <c:v>43165</c:v>
                </c:pt>
                <c:pt idx="1373">
                  <c:v>43166</c:v>
                </c:pt>
                <c:pt idx="1374">
                  <c:v>43167</c:v>
                </c:pt>
                <c:pt idx="1375">
                  <c:v>43168</c:v>
                </c:pt>
                <c:pt idx="1376">
                  <c:v>43171</c:v>
                </c:pt>
                <c:pt idx="1377">
                  <c:v>43172</c:v>
                </c:pt>
                <c:pt idx="1378">
                  <c:v>43173</c:v>
                </c:pt>
                <c:pt idx="1379">
                  <c:v>43174</c:v>
                </c:pt>
                <c:pt idx="1380">
                  <c:v>43175</c:v>
                </c:pt>
                <c:pt idx="1381">
                  <c:v>43178</c:v>
                </c:pt>
                <c:pt idx="1382">
                  <c:v>43179</c:v>
                </c:pt>
                <c:pt idx="1383">
                  <c:v>43180</c:v>
                </c:pt>
                <c:pt idx="1384">
                  <c:v>43181</c:v>
                </c:pt>
                <c:pt idx="1385">
                  <c:v>43182</c:v>
                </c:pt>
                <c:pt idx="1386">
                  <c:v>43185</c:v>
                </c:pt>
                <c:pt idx="1387">
                  <c:v>43186</c:v>
                </c:pt>
                <c:pt idx="1388">
                  <c:v>43187</c:v>
                </c:pt>
                <c:pt idx="1389">
                  <c:v>43188</c:v>
                </c:pt>
                <c:pt idx="1390">
                  <c:v>43192</c:v>
                </c:pt>
                <c:pt idx="1391">
                  <c:v>43193</c:v>
                </c:pt>
                <c:pt idx="1392">
                  <c:v>43194</c:v>
                </c:pt>
                <c:pt idx="1393">
                  <c:v>43195</c:v>
                </c:pt>
                <c:pt idx="1394">
                  <c:v>43196</c:v>
                </c:pt>
                <c:pt idx="1395">
                  <c:v>43199</c:v>
                </c:pt>
                <c:pt idx="1396">
                  <c:v>43200</c:v>
                </c:pt>
                <c:pt idx="1397">
                  <c:v>43201</c:v>
                </c:pt>
                <c:pt idx="1398">
                  <c:v>43202</c:v>
                </c:pt>
                <c:pt idx="1399">
                  <c:v>43203</c:v>
                </c:pt>
                <c:pt idx="1400">
                  <c:v>43206</c:v>
                </c:pt>
                <c:pt idx="1401">
                  <c:v>43207</c:v>
                </c:pt>
                <c:pt idx="1402">
                  <c:v>43208</c:v>
                </c:pt>
                <c:pt idx="1403">
                  <c:v>43209</c:v>
                </c:pt>
                <c:pt idx="1404">
                  <c:v>43210</c:v>
                </c:pt>
                <c:pt idx="1405">
                  <c:v>43213</c:v>
                </c:pt>
                <c:pt idx="1406">
                  <c:v>43214</c:v>
                </c:pt>
                <c:pt idx="1407">
                  <c:v>43215</c:v>
                </c:pt>
                <c:pt idx="1408">
                  <c:v>43216</c:v>
                </c:pt>
                <c:pt idx="1409">
                  <c:v>43217</c:v>
                </c:pt>
                <c:pt idx="1410">
                  <c:v>43220</c:v>
                </c:pt>
                <c:pt idx="1411">
                  <c:v>43221</c:v>
                </c:pt>
                <c:pt idx="1412">
                  <c:v>43222</c:v>
                </c:pt>
                <c:pt idx="1413">
                  <c:v>43223</c:v>
                </c:pt>
                <c:pt idx="1414">
                  <c:v>43224</c:v>
                </c:pt>
                <c:pt idx="1415">
                  <c:v>43227</c:v>
                </c:pt>
                <c:pt idx="1416">
                  <c:v>43228</c:v>
                </c:pt>
                <c:pt idx="1417">
                  <c:v>43229</c:v>
                </c:pt>
                <c:pt idx="1418">
                  <c:v>43230</c:v>
                </c:pt>
                <c:pt idx="1419">
                  <c:v>43231</c:v>
                </c:pt>
                <c:pt idx="1420">
                  <c:v>43234</c:v>
                </c:pt>
                <c:pt idx="1421">
                  <c:v>43235</c:v>
                </c:pt>
                <c:pt idx="1422">
                  <c:v>43236</c:v>
                </c:pt>
                <c:pt idx="1423">
                  <c:v>43237</c:v>
                </c:pt>
                <c:pt idx="1424">
                  <c:v>43238</c:v>
                </c:pt>
                <c:pt idx="1425">
                  <c:v>43241</c:v>
                </c:pt>
                <c:pt idx="1426">
                  <c:v>43242</c:v>
                </c:pt>
                <c:pt idx="1427">
                  <c:v>43243</c:v>
                </c:pt>
                <c:pt idx="1428">
                  <c:v>43244</c:v>
                </c:pt>
                <c:pt idx="1429">
                  <c:v>43245</c:v>
                </c:pt>
                <c:pt idx="1430">
                  <c:v>43249</c:v>
                </c:pt>
                <c:pt idx="1431">
                  <c:v>43250</c:v>
                </c:pt>
                <c:pt idx="1432">
                  <c:v>43251</c:v>
                </c:pt>
                <c:pt idx="1433">
                  <c:v>43252</c:v>
                </c:pt>
                <c:pt idx="1434">
                  <c:v>43255</c:v>
                </c:pt>
                <c:pt idx="1435">
                  <c:v>43256</c:v>
                </c:pt>
                <c:pt idx="1436">
                  <c:v>43257</c:v>
                </c:pt>
                <c:pt idx="1437">
                  <c:v>43258</c:v>
                </c:pt>
                <c:pt idx="1438">
                  <c:v>43259</c:v>
                </c:pt>
                <c:pt idx="1439">
                  <c:v>43262</c:v>
                </c:pt>
                <c:pt idx="1440">
                  <c:v>43263</c:v>
                </c:pt>
                <c:pt idx="1441">
                  <c:v>43264</c:v>
                </c:pt>
                <c:pt idx="1442">
                  <c:v>43265</c:v>
                </c:pt>
                <c:pt idx="1443">
                  <c:v>43266</c:v>
                </c:pt>
                <c:pt idx="1444">
                  <c:v>43269</c:v>
                </c:pt>
                <c:pt idx="1445">
                  <c:v>43270</c:v>
                </c:pt>
                <c:pt idx="1446">
                  <c:v>43271</c:v>
                </c:pt>
                <c:pt idx="1447">
                  <c:v>43272</c:v>
                </c:pt>
                <c:pt idx="1448">
                  <c:v>43273</c:v>
                </c:pt>
                <c:pt idx="1449">
                  <c:v>43276</c:v>
                </c:pt>
                <c:pt idx="1450">
                  <c:v>43277</c:v>
                </c:pt>
                <c:pt idx="1451">
                  <c:v>43278</c:v>
                </c:pt>
                <c:pt idx="1452">
                  <c:v>43279</c:v>
                </c:pt>
                <c:pt idx="1453">
                  <c:v>43280</c:v>
                </c:pt>
                <c:pt idx="1454">
                  <c:v>43283</c:v>
                </c:pt>
                <c:pt idx="1455">
                  <c:v>43284</c:v>
                </c:pt>
                <c:pt idx="1456">
                  <c:v>43286</c:v>
                </c:pt>
                <c:pt idx="1457">
                  <c:v>43287</c:v>
                </c:pt>
                <c:pt idx="1458">
                  <c:v>43290</c:v>
                </c:pt>
                <c:pt idx="1459">
                  <c:v>43291</c:v>
                </c:pt>
                <c:pt idx="1460">
                  <c:v>43292</c:v>
                </c:pt>
                <c:pt idx="1461">
                  <c:v>43293</c:v>
                </c:pt>
                <c:pt idx="1462">
                  <c:v>43294</c:v>
                </c:pt>
                <c:pt idx="1463">
                  <c:v>43297</c:v>
                </c:pt>
                <c:pt idx="1464">
                  <c:v>43298</c:v>
                </c:pt>
                <c:pt idx="1465">
                  <c:v>43299</c:v>
                </c:pt>
                <c:pt idx="1466">
                  <c:v>43300</c:v>
                </c:pt>
                <c:pt idx="1467">
                  <c:v>43301</c:v>
                </c:pt>
                <c:pt idx="1468">
                  <c:v>43304</c:v>
                </c:pt>
                <c:pt idx="1469">
                  <c:v>43305</c:v>
                </c:pt>
                <c:pt idx="1470">
                  <c:v>43306</c:v>
                </c:pt>
                <c:pt idx="1471">
                  <c:v>43307</c:v>
                </c:pt>
                <c:pt idx="1472">
                  <c:v>43308</c:v>
                </c:pt>
                <c:pt idx="1473">
                  <c:v>43311</c:v>
                </c:pt>
                <c:pt idx="1474">
                  <c:v>43312</c:v>
                </c:pt>
                <c:pt idx="1475">
                  <c:v>43313</c:v>
                </c:pt>
                <c:pt idx="1476">
                  <c:v>43314</c:v>
                </c:pt>
                <c:pt idx="1477">
                  <c:v>43315</c:v>
                </c:pt>
                <c:pt idx="1478">
                  <c:v>43318</c:v>
                </c:pt>
                <c:pt idx="1479">
                  <c:v>43319</c:v>
                </c:pt>
                <c:pt idx="1480">
                  <c:v>43320</c:v>
                </c:pt>
                <c:pt idx="1481">
                  <c:v>43321</c:v>
                </c:pt>
                <c:pt idx="1482">
                  <c:v>43322</c:v>
                </c:pt>
                <c:pt idx="1483">
                  <c:v>43325</c:v>
                </c:pt>
                <c:pt idx="1484">
                  <c:v>43326</c:v>
                </c:pt>
                <c:pt idx="1485">
                  <c:v>43327</c:v>
                </c:pt>
                <c:pt idx="1486">
                  <c:v>43328</c:v>
                </c:pt>
                <c:pt idx="1487">
                  <c:v>43329</c:v>
                </c:pt>
                <c:pt idx="1488">
                  <c:v>43332</c:v>
                </c:pt>
                <c:pt idx="1489">
                  <c:v>43333</c:v>
                </c:pt>
                <c:pt idx="1490">
                  <c:v>43334</c:v>
                </c:pt>
                <c:pt idx="1491">
                  <c:v>43335</c:v>
                </c:pt>
                <c:pt idx="1492">
                  <c:v>43336</c:v>
                </c:pt>
                <c:pt idx="1493">
                  <c:v>43339</c:v>
                </c:pt>
                <c:pt idx="1494">
                  <c:v>43340</c:v>
                </c:pt>
                <c:pt idx="1495">
                  <c:v>43341</c:v>
                </c:pt>
                <c:pt idx="1496">
                  <c:v>43342</c:v>
                </c:pt>
                <c:pt idx="1497">
                  <c:v>43343</c:v>
                </c:pt>
                <c:pt idx="1498">
                  <c:v>43347</c:v>
                </c:pt>
                <c:pt idx="1499">
                  <c:v>43348</c:v>
                </c:pt>
                <c:pt idx="1500">
                  <c:v>43349</c:v>
                </c:pt>
                <c:pt idx="1501">
                  <c:v>43350</c:v>
                </c:pt>
                <c:pt idx="1502">
                  <c:v>43353</c:v>
                </c:pt>
                <c:pt idx="1503">
                  <c:v>43354</c:v>
                </c:pt>
                <c:pt idx="1504">
                  <c:v>43355</c:v>
                </c:pt>
                <c:pt idx="1505">
                  <c:v>43356</c:v>
                </c:pt>
                <c:pt idx="1506">
                  <c:v>43357</c:v>
                </c:pt>
                <c:pt idx="1507">
                  <c:v>43360</c:v>
                </c:pt>
                <c:pt idx="1508">
                  <c:v>43361</c:v>
                </c:pt>
                <c:pt idx="1509">
                  <c:v>43362</c:v>
                </c:pt>
                <c:pt idx="1510">
                  <c:v>43363</c:v>
                </c:pt>
                <c:pt idx="1511">
                  <c:v>43364</c:v>
                </c:pt>
                <c:pt idx="1512">
                  <c:v>43367</c:v>
                </c:pt>
                <c:pt idx="1513">
                  <c:v>43368</c:v>
                </c:pt>
                <c:pt idx="1514">
                  <c:v>43369</c:v>
                </c:pt>
                <c:pt idx="1515">
                  <c:v>43370</c:v>
                </c:pt>
                <c:pt idx="1516">
                  <c:v>43371</c:v>
                </c:pt>
                <c:pt idx="1517">
                  <c:v>43374</c:v>
                </c:pt>
                <c:pt idx="1518">
                  <c:v>43375</c:v>
                </c:pt>
                <c:pt idx="1519">
                  <c:v>43376</c:v>
                </c:pt>
                <c:pt idx="1520">
                  <c:v>43377</c:v>
                </c:pt>
                <c:pt idx="1521">
                  <c:v>43378</c:v>
                </c:pt>
                <c:pt idx="1522">
                  <c:v>43382</c:v>
                </c:pt>
                <c:pt idx="1523">
                  <c:v>43383</c:v>
                </c:pt>
                <c:pt idx="1524">
                  <c:v>43384</c:v>
                </c:pt>
                <c:pt idx="1525">
                  <c:v>43385</c:v>
                </c:pt>
                <c:pt idx="1526">
                  <c:v>43388</c:v>
                </c:pt>
                <c:pt idx="1527">
                  <c:v>43389</c:v>
                </c:pt>
                <c:pt idx="1528">
                  <c:v>43390</c:v>
                </c:pt>
                <c:pt idx="1529">
                  <c:v>43391</c:v>
                </c:pt>
                <c:pt idx="1530">
                  <c:v>43392</c:v>
                </c:pt>
                <c:pt idx="1531">
                  <c:v>43395</c:v>
                </c:pt>
                <c:pt idx="1532">
                  <c:v>43396</c:v>
                </c:pt>
                <c:pt idx="1533">
                  <c:v>43397</c:v>
                </c:pt>
                <c:pt idx="1534">
                  <c:v>43398</c:v>
                </c:pt>
                <c:pt idx="1535">
                  <c:v>43399</c:v>
                </c:pt>
                <c:pt idx="1536">
                  <c:v>43402</c:v>
                </c:pt>
                <c:pt idx="1537">
                  <c:v>43403</c:v>
                </c:pt>
                <c:pt idx="1538">
                  <c:v>43404</c:v>
                </c:pt>
                <c:pt idx="1539">
                  <c:v>43405</c:v>
                </c:pt>
                <c:pt idx="1540">
                  <c:v>43406</c:v>
                </c:pt>
                <c:pt idx="1541">
                  <c:v>43409</c:v>
                </c:pt>
                <c:pt idx="1542">
                  <c:v>43410</c:v>
                </c:pt>
                <c:pt idx="1543">
                  <c:v>43411</c:v>
                </c:pt>
                <c:pt idx="1544">
                  <c:v>43412</c:v>
                </c:pt>
                <c:pt idx="1545">
                  <c:v>43413</c:v>
                </c:pt>
                <c:pt idx="1546">
                  <c:v>43417</c:v>
                </c:pt>
                <c:pt idx="1547">
                  <c:v>43418</c:v>
                </c:pt>
                <c:pt idx="1548">
                  <c:v>43419</c:v>
                </c:pt>
                <c:pt idx="1549">
                  <c:v>43420</c:v>
                </c:pt>
                <c:pt idx="1550">
                  <c:v>43423</c:v>
                </c:pt>
                <c:pt idx="1551">
                  <c:v>43424</c:v>
                </c:pt>
                <c:pt idx="1552">
                  <c:v>43425</c:v>
                </c:pt>
                <c:pt idx="1553">
                  <c:v>43427</c:v>
                </c:pt>
                <c:pt idx="1554">
                  <c:v>43430</c:v>
                </c:pt>
                <c:pt idx="1555">
                  <c:v>43431</c:v>
                </c:pt>
                <c:pt idx="1556">
                  <c:v>43432</c:v>
                </c:pt>
                <c:pt idx="1557">
                  <c:v>43433</c:v>
                </c:pt>
                <c:pt idx="1558">
                  <c:v>43434</c:v>
                </c:pt>
                <c:pt idx="1559">
                  <c:v>43437</c:v>
                </c:pt>
                <c:pt idx="1560">
                  <c:v>43438</c:v>
                </c:pt>
                <c:pt idx="1561">
                  <c:v>43440</c:v>
                </c:pt>
                <c:pt idx="1562">
                  <c:v>43441</c:v>
                </c:pt>
                <c:pt idx="1563">
                  <c:v>43444</c:v>
                </c:pt>
                <c:pt idx="1564">
                  <c:v>43445</c:v>
                </c:pt>
                <c:pt idx="1565">
                  <c:v>43446</c:v>
                </c:pt>
                <c:pt idx="1566">
                  <c:v>43447</c:v>
                </c:pt>
                <c:pt idx="1567">
                  <c:v>43448</c:v>
                </c:pt>
                <c:pt idx="1568">
                  <c:v>43451</c:v>
                </c:pt>
                <c:pt idx="1569">
                  <c:v>43452</c:v>
                </c:pt>
                <c:pt idx="1570">
                  <c:v>43453</c:v>
                </c:pt>
                <c:pt idx="1571">
                  <c:v>43454</c:v>
                </c:pt>
                <c:pt idx="1572">
                  <c:v>43455</c:v>
                </c:pt>
                <c:pt idx="1573">
                  <c:v>43458</c:v>
                </c:pt>
                <c:pt idx="1574">
                  <c:v>43460</c:v>
                </c:pt>
                <c:pt idx="1575">
                  <c:v>43461</c:v>
                </c:pt>
                <c:pt idx="1576">
                  <c:v>43462</c:v>
                </c:pt>
                <c:pt idx="1577">
                  <c:v>43465</c:v>
                </c:pt>
                <c:pt idx="1578">
                  <c:v>43467</c:v>
                </c:pt>
                <c:pt idx="1579">
                  <c:v>43468</c:v>
                </c:pt>
                <c:pt idx="1580">
                  <c:v>43469</c:v>
                </c:pt>
                <c:pt idx="1581">
                  <c:v>43472</c:v>
                </c:pt>
                <c:pt idx="1582">
                  <c:v>43473</c:v>
                </c:pt>
                <c:pt idx="1583">
                  <c:v>43474</c:v>
                </c:pt>
                <c:pt idx="1584">
                  <c:v>43475</c:v>
                </c:pt>
                <c:pt idx="1585">
                  <c:v>43476</c:v>
                </c:pt>
                <c:pt idx="1586">
                  <c:v>43479</c:v>
                </c:pt>
                <c:pt idx="1587">
                  <c:v>43480</c:v>
                </c:pt>
                <c:pt idx="1588">
                  <c:v>43481</c:v>
                </c:pt>
                <c:pt idx="1589">
                  <c:v>43482</c:v>
                </c:pt>
                <c:pt idx="1590">
                  <c:v>43483</c:v>
                </c:pt>
                <c:pt idx="1591">
                  <c:v>43487</c:v>
                </c:pt>
                <c:pt idx="1592">
                  <c:v>43488</c:v>
                </c:pt>
                <c:pt idx="1593">
                  <c:v>43489</c:v>
                </c:pt>
                <c:pt idx="1594">
                  <c:v>43490</c:v>
                </c:pt>
                <c:pt idx="1595">
                  <c:v>43493</c:v>
                </c:pt>
                <c:pt idx="1596">
                  <c:v>43494</c:v>
                </c:pt>
                <c:pt idx="1597">
                  <c:v>43495</c:v>
                </c:pt>
                <c:pt idx="1598">
                  <c:v>43496</c:v>
                </c:pt>
                <c:pt idx="1599">
                  <c:v>43497</c:v>
                </c:pt>
                <c:pt idx="1600">
                  <c:v>43500</c:v>
                </c:pt>
                <c:pt idx="1601">
                  <c:v>43501</c:v>
                </c:pt>
                <c:pt idx="1602">
                  <c:v>43502</c:v>
                </c:pt>
                <c:pt idx="1603">
                  <c:v>43503</c:v>
                </c:pt>
                <c:pt idx="1604">
                  <c:v>43504</c:v>
                </c:pt>
                <c:pt idx="1605">
                  <c:v>43507</c:v>
                </c:pt>
                <c:pt idx="1606">
                  <c:v>43508</c:v>
                </c:pt>
                <c:pt idx="1607">
                  <c:v>43509</c:v>
                </c:pt>
                <c:pt idx="1608">
                  <c:v>43510</c:v>
                </c:pt>
                <c:pt idx="1609">
                  <c:v>43511</c:v>
                </c:pt>
                <c:pt idx="1610">
                  <c:v>43515</c:v>
                </c:pt>
                <c:pt idx="1611">
                  <c:v>43516</c:v>
                </c:pt>
                <c:pt idx="1612">
                  <c:v>43517</c:v>
                </c:pt>
                <c:pt idx="1613">
                  <c:v>43518</c:v>
                </c:pt>
                <c:pt idx="1614">
                  <c:v>43521</c:v>
                </c:pt>
                <c:pt idx="1615">
                  <c:v>43522</c:v>
                </c:pt>
                <c:pt idx="1616">
                  <c:v>43523</c:v>
                </c:pt>
                <c:pt idx="1617">
                  <c:v>43524</c:v>
                </c:pt>
                <c:pt idx="1618">
                  <c:v>43525</c:v>
                </c:pt>
                <c:pt idx="1619">
                  <c:v>43528</c:v>
                </c:pt>
                <c:pt idx="1620">
                  <c:v>43529</c:v>
                </c:pt>
                <c:pt idx="1621">
                  <c:v>43530</c:v>
                </c:pt>
                <c:pt idx="1622">
                  <c:v>43531</c:v>
                </c:pt>
                <c:pt idx="1623">
                  <c:v>43532</c:v>
                </c:pt>
                <c:pt idx="1624">
                  <c:v>43535</c:v>
                </c:pt>
                <c:pt idx="1625">
                  <c:v>43536</c:v>
                </c:pt>
                <c:pt idx="1626">
                  <c:v>43537</c:v>
                </c:pt>
                <c:pt idx="1627">
                  <c:v>43538</c:v>
                </c:pt>
                <c:pt idx="1628">
                  <c:v>43539</c:v>
                </c:pt>
                <c:pt idx="1629">
                  <c:v>43542</c:v>
                </c:pt>
                <c:pt idx="1630">
                  <c:v>43543</c:v>
                </c:pt>
                <c:pt idx="1631">
                  <c:v>43544</c:v>
                </c:pt>
                <c:pt idx="1632">
                  <c:v>43545</c:v>
                </c:pt>
                <c:pt idx="1633">
                  <c:v>43546</c:v>
                </c:pt>
                <c:pt idx="1634">
                  <c:v>43549</c:v>
                </c:pt>
                <c:pt idx="1635">
                  <c:v>43550</c:v>
                </c:pt>
                <c:pt idx="1636">
                  <c:v>43551</c:v>
                </c:pt>
                <c:pt idx="1637">
                  <c:v>43552</c:v>
                </c:pt>
                <c:pt idx="1638">
                  <c:v>43553</c:v>
                </c:pt>
                <c:pt idx="1639">
                  <c:v>43556</c:v>
                </c:pt>
                <c:pt idx="1640">
                  <c:v>43557</c:v>
                </c:pt>
                <c:pt idx="1641">
                  <c:v>43558</c:v>
                </c:pt>
                <c:pt idx="1642">
                  <c:v>43559</c:v>
                </c:pt>
                <c:pt idx="1643">
                  <c:v>43560</c:v>
                </c:pt>
                <c:pt idx="1644">
                  <c:v>43563</c:v>
                </c:pt>
                <c:pt idx="1645">
                  <c:v>43564</c:v>
                </c:pt>
                <c:pt idx="1646">
                  <c:v>43565</c:v>
                </c:pt>
                <c:pt idx="1647">
                  <c:v>43566</c:v>
                </c:pt>
                <c:pt idx="1648">
                  <c:v>43567</c:v>
                </c:pt>
                <c:pt idx="1649">
                  <c:v>43570</c:v>
                </c:pt>
                <c:pt idx="1650">
                  <c:v>43571</c:v>
                </c:pt>
                <c:pt idx="1651">
                  <c:v>43572</c:v>
                </c:pt>
                <c:pt idx="1652">
                  <c:v>43573</c:v>
                </c:pt>
                <c:pt idx="1653">
                  <c:v>43577</c:v>
                </c:pt>
                <c:pt idx="1654">
                  <c:v>43578</c:v>
                </c:pt>
                <c:pt idx="1655">
                  <c:v>43579</c:v>
                </c:pt>
                <c:pt idx="1656">
                  <c:v>43580</c:v>
                </c:pt>
                <c:pt idx="1657">
                  <c:v>43581</c:v>
                </c:pt>
                <c:pt idx="1658">
                  <c:v>43584</c:v>
                </c:pt>
                <c:pt idx="1659">
                  <c:v>43585</c:v>
                </c:pt>
                <c:pt idx="1660">
                  <c:v>43586</c:v>
                </c:pt>
                <c:pt idx="1661">
                  <c:v>43587</c:v>
                </c:pt>
                <c:pt idx="1662">
                  <c:v>43588</c:v>
                </c:pt>
                <c:pt idx="1663">
                  <c:v>43591</c:v>
                </c:pt>
                <c:pt idx="1664">
                  <c:v>43592</c:v>
                </c:pt>
                <c:pt idx="1665">
                  <c:v>43593</c:v>
                </c:pt>
                <c:pt idx="1666">
                  <c:v>43594</c:v>
                </c:pt>
                <c:pt idx="1667">
                  <c:v>43595</c:v>
                </c:pt>
                <c:pt idx="1668">
                  <c:v>43598</c:v>
                </c:pt>
                <c:pt idx="1669">
                  <c:v>43599</c:v>
                </c:pt>
                <c:pt idx="1670">
                  <c:v>43600</c:v>
                </c:pt>
                <c:pt idx="1671">
                  <c:v>43601</c:v>
                </c:pt>
                <c:pt idx="1672">
                  <c:v>43602</c:v>
                </c:pt>
                <c:pt idx="1673">
                  <c:v>43605</c:v>
                </c:pt>
                <c:pt idx="1674">
                  <c:v>43606</c:v>
                </c:pt>
                <c:pt idx="1675">
                  <c:v>43607</c:v>
                </c:pt>
                <c:pt idx="1676">
                  <c:v>43608</c:v>
                </c:pt>
                <c:pt idx="1677">
                  <c:v>43609</c:v>
                </c:pt>
                <c:pt idx="1678">
                  <c:v>43613</c:v>
                </c:pt>
                <c:pt idx="1679">
                  <c:v>43614</c:v>
                </c:pt>
                <c:pt idx="1680">
                  <c:v>43615</c:v>
                </c:pt>
                <c:pt idx="1681">
                  <c:v>43616</c:v>
                </c:pt>
                <c:pt idx="1682">
                  <c:v>43619</c:v>
                </c:pt>
                <c:pt idx="1683">
                  <c:v>43620</c:v>
                </c:pt>
                <c:pt idx="1684">
                  <c:v>43621</c:v>
                </c:pt>
                <c:pt idx="1685">
                  <c:v>43622</c:v>
                </c:pt>
                <c:pt idx="1686">
                  <c:v>43623</c:v>
                </c:pt>
                <c:pt idx="1687">
                  <c:v>43626</c:v>
                </c:pt>
                <c:pt idx="1688">
                  <c:v>43627</c:v>
                </c:pt>
                <c:pt idx="1689">
                  <c:v>43628</c:v>
                </c:pt>
                <c:pt idx="1690">
                  <c:v>43629</c:v>
                </c:pt>
                <c:pt idx="1691">
                  <c:v>43630</c:v>
                </c:pt>
                <c:pt idx="1692">
                  <c:v>43633</c:v>
                </c:pt>
                <c:pt idx="1693">
                  <c:v>43634</c:v>
                </c:pt>
                <c:pt idx="1694">
                  <c:v>43635</c:v>
                </c:pt>
                <c:pt idx="1695">
                  <c:v>43636</c:v>
                </c:pt>
                <c:pt idx="1696">
                  <c:v>43637</c:v>
                </c:pt>
                <c:pt idx="1697">
                  <c:v>43640</c:v>
                </c:pt>
                <c:pt idx="1698">
                  <c:v>43641</c:v>
                </c:pt>
                <c:pt idx="1699">
                  <c:v>43642</c:v>
                </c:pt>
                <c:pt idx="1700">
                  <c:v>43643</c:v>
                </c:pt>
                <c:pt idx="1701">
                  <c:v>43644</c:v>
                </c:pt>
                <c:pt idx="1702">
                  <c:v>43647</c:v>
                </c:pt>
                <c:pt idx="1703">
                  <c:v>43648</c:v>
                </c:pt>
                <c:pt idx="1704">
                  <c:v>43649</c:v>
                </c:pt>
                <c:pt idx="1705">
                  <c:v>43651</c:v>
                </c:pt>
                <c:pt idx="1706">
                  <c:v>43654</c:v>
                </c:pt>
                <c:pt idx="1707">
                  <c:v>43655</c:v>
                </c:pt>
                <c:pt idx="1708">
                  <c:v>43656</c:v>
                </c:pt>
                <c:pt idx="1709">
                  <c:v>43657</c:v>
                </c:pt>
                <c:pt idx="1710">
                  <c:v>43658</c:v>
                </c:pt>
                <c:pt idx="1711">
                  <c:v>43661</c:v>
                </c:pt>
                <c:pt idx="1712">
                  <c:v>43662</c:v>
                </c:pt>
                <c:pt idx="1713">
                  <c:v>43663</c:v>
                </c:pt>
                <c:pt idx="1714">
                  <c:v>43664</c:v>
                </c:pt>
                <c:pt idx="1715">
                  <c:v>43665</c:v>
                </c:pt>
                <c:pt idx="1716">
                  <c:v>43668</c:v>
                </c:pt>
                <c:pt idx="1717">
                  <c:v>43669</c:v>
                </c:pt>
                <c:pt idx="1718">
                  <c:v>43670</c:v>
                </c:pt>
                <c:pt idx="1719">
                  <c:v>43671</c:v>
                </c:pt>
                <c:pt idx="1720">
                  <c:v>43672</c:v>
                </c:pt>
                <c:pt idx="1721">
                  <c:v>43675</c:v>
                </c:pt>
                <c:pt idx="1722">
                  <c:v>43676</c:v>
                </c:pt>
                <c:pt idx="1723">
                  <c:v>43677</c:v>
                </c:pt>
                <c:pt idx="1724">
                  <c:v>43678</c:v>
                </c:pt>
                <c:pt idx="1725">
                  <c:v>43679</c:v>
                </c:pt>
                <c:pt idx="1726">
                  <c:v>43682</c:v>
                </c:pt>
                <c:pt idx="1727">
                  <c:v>43683</c:v>
                </c:pt>
                <c:pt idx="1728">
                  <c:v>43684</c:v>
                </c:pt>
                <c:pt idx="1729">
                  <c:v>43685</c:v>
                </c:pt>
                <c:pt idx="1730">
                  <c:v>43686</c:v>
                </c:pt>
                <c:pt idx="1731">
                  <c:v>43689</c:v>
                </c:pt>
                <c:pt idx="1732">
                  <c:v>43690</c:v>
                </c:pt>
                <c:pt idx="1733">
                  <c:v>43691</c:v>
                </c:pt>
                <c:pt idx="1734">
                  <c:v>43692</c:v>
                </c:pt>
                <c:pt idx="1735">
                  <c:v>43693</c:v>
                </c:pt>
                <c:pt idx="1736">
                  <c:v>43696</c:v>
                </c:pt>
                <c:pt idx="1737">
                  <c:v>43697</c:v>
                </c:pt>
                <c:pt idx="1738">
                  <c:v>43698</c:v>
                </c:pt>
                <c:pt idx="1739">
                  <c:v>43699</c:v>
                </c:pt>
                <c:pt idx="1740">
                  <c:v>43700</c:v>
                </c:pt>
                <c:pt idx="1741">
                  <c:v>43703</c:v>
                </c:pt>
                <c:pt idx="1742">
                  <c:v>43704</c:v>
                </c:pt>
                <c:pt idx="1743">
                  <c:v>43705</c:v>
                </c:pt>
                <c:pt idx="1744">
                  <c:v>43706</c:v>
                </c:pt>
                <c:pt idx="1745">
                  <c:v>43707</c:v>
                </c:pt>
                <c:pt idx="1746">
                  <c:v>43711</c:v>
                </c:pt>
                <c:pt idx="1747">
                  <c:v>43712</c:v>
                </c:pt>
                <c:pt idx="1748">
                  <c:v>43713</c:v>
                </c:pt>
                <c:pt idx="1749">
                  <c:v>43714</c:v>
                </c:pt>
                <c:pt idx="1750">
                  <c:v>43717</c:v>
                </c:pt>
                <c:pt idx="1751">
                  <c:v>43718</c:v>
                </c:pt>
                <c:pt idx="1752">
                  <c:v>43719</c:v>
                </c:pt>
                <c:pt idx="1753">
                  <c:v>43720</c:v>
                </c:pt>
                <c:pt idx="1754">
                  <c:v>43721</c:v>
                </c:pt>
                <c:pt idx="1755">
                  <c:v>43724</c:v>
                </c:pt>
                <c:pt idx="1756">
                  <c:v>43725</c:v>
                </c:pt>
                <c:pt idx="1757">
                  <c:v>43726</c:v>
                </c:pt>
                <c:pt idx="1758">
                  <c:v>43727</c:v>
                </c:pt>
                <c:pt idx="1759">
                  <c:v>43728</c:v>
                </c:pt>
                <c:pt idx="1760">
                  <c:v>43731</c:v>
                </c:pt>
                <c:pt idx="1761">
                  <c:v>43732</c:v>
                </c:pt>
                <c:pt idx="1762">
                  <c:v>43733</c:v>
                </c:pt>
                <c:pt idx="1763">
                  <c:v>43734</c:v>
                </c:pt>
                <c:pt idx="1764">
                  <c:v>43735</c:v>
                </c:pt>
                <c:pt idx="1765">
                  <c:v>43738</c:v>
                </c:pt>
                <c:pt idx="1766">
                  <c:v>43739</c:v>
                </c:pt>
                <c:pt idx="1767">
                  <c:v>43740</c:v>
                </c:pt>
                <c:pt idx="1768">
                  <c:v>43741</c:v>
                </c:pt>
                <c:pt idx="1769">
                  <c:v>43742</c:v>
                </c:pt>
                <c:pt idx="1770">
                  <c:v>43745</c:v>
                </c:pt>
                <c:pt idx="1771">
                  <c:v>43746</c:v>
                </c:pt>
                <c:pt idx="1772">
                  <c:v>43747</c:v>
                </c:pt>
                <c:pt idx="1773">
                  <c:v>43748</c:v>
                </c:pt>
                <c:pt idx="1774">
                  <c:v>43749</c:v>
                </c:pt>
                <c:pt idx="1775">
                  <c:v>43753</c:v>
                </c:pt>
                <c:pt idx="1776">
                  <c:v>43754</c:v>
                </c:pt>
                <c:pt idx="1777">
                  <c:v>43755</c:v>
                </c:pt>
                <c:pt idx="1778">
                  <c:v>43756</c:v>
                </c:pt>
                <c:pt idx="1779">
                  <c:v>43759</c:v>
                </c:pt>
                <c:pt idx="1780">
                  <c:v>43760</c:v>
                </c:pt>
                <c:pt idx="1781">
                  <c:v>43761</c:v>
                </c:pt>
                <c:pt idx="1782">
                  <c:v>43762</c:v>
                </c:pt>
                <c:pt idx="1783">
                  <c:v>43763</c:v>
                </c:pt>
                <c:pt idx="1784">
                  <c:v>43766</c:v>
                </c:pt>
                <c:pt idx="1785">
                  <c:v>43767</c:v>
                </c:pt>
                <c:pt idx="1786">
                  <c:v>43768</c:v>
                </c:pt>
                <c:pt idx="1787">
                  <c:v>43769</c:v>
                </c:pt>
                <c:pt idx="1788">
                  <c:v>43770</c:v>
                </c:pt>
                <c:pt idx="1789">
                  <c:v>43773</c:v>
                </c:pt>
                <c:pt idx="1790">
                  <c:v>43774</c:v>
                </c:pt>
                <c:pt idx="1791">
                  <c:v>43775</c:v>
                </c:pt>
                <c:pt idx="1792">
                  <c:v>43776</c:v>
                </c:pt>
                <c:pt idx="1793">
                  <c:v>43777</c:v>
                </c:pt>
                <c:pt idx="1794">
                  <c:v>43781</c:v>
                </c:pt>
                <c:pt idx="1795">
                  <c:v>43782</c:v>
                </c:pt>
                <c:pt idx="1796">
                  <c:v>43783</c:v>
                </c:pt>
                <c:pt idx="1797">
                  <c:v>43784</c:v>
                </c:pt>
                <c:pt idx="1798">
                  <c:v>43787</c:v>
                </c:pt>
                <c:pt idx="1799">
                  <c:v>43788</c:v>
                </c:pt>
                <c:pt idx="1800">
                  <c:v>43789</c:v>
                </c:pt>
                <c:pt idx="1801">
                  <c:v>43790</c:v>
                </c:pt>
                <c:pt idx="1802">
                  <c:v>43791</c:v>
                </c:pt>
                <c:pt idx="1803">
                  <c:v>43794</c:v>
                </c:pt>
                <c:pt idx="1804">
                  <c:v>43795</c:v>
                </c:pt>
                <c:pt idx="1805">
                  <c:v>43796</c:v>
                </c:pt>
                <c:pt idx="1806">
                  <c:v>43798</c:v>
                </c:pt>
                <c:pt idx="1807">
                  <c:v>43801</c:v>
                </c:pt>
                <c:pt idx="1808">
                  <c:v>43802</c:v>
                </c:pt>
                <c:pt idx="1809">
                  <c:v>43803</c:v>
                </c:pt>
                <c:pt idx="1810">
                  <c:v>43804</c:v>
                </c:pt>
                <c:pt idx="1811">
                  <c:v>43805</c:v>
                </c:pt>
                <c:pt idx="1812">
                  <c:v>43808</c:v>
                </c:pt>
                <c:pt idx="1813">
                  <c:v>43809</c:v>
                </c:pt>
                <c:pt idx="1814">
                  <c:v>43810</c:v>
                </c:pt>
                <c:pt idx="1815">
                  <c:v>43811</c:v>
                </c:pt>
                <c:pt idx="1816">
                  <c:v>43812</c:v>
                </c:pt>
                <c:pt idx="1817">
                  <c:v>43815</c:v>
                </c:pt>
                <c:pt idx="1818">
                  <c:v>43816</c:v>
                </c:pt>
                <c:pt idx="1819">
                  <c:v>43817</c:v>
                </c:pt>
                <c:pt idx="1820">
                  <c:v>43818</c:v>
                </c:pt>
                <c:pt idx="1821">
                  <c:v>43819</c:v>
                </c:pt>
                <c:pt idx="1822">
                  <c:v>43822</c:v>
                </c:pt>
                <c:pt idx="1823">
                  <c:v>43823</c:v>
                </c:pt>
                <c:pt idx="1824">
                  <c:v>43825</c:v>
                </c:pt>
                <c:pt idx="1825">
                  <c:v>43826</c:v>
                </c:pt>
                <c:pt idx="1826">
                  <c:v>43829</c:v>
                </c:pt>
                <c:pt idx="1827">
                  <c:v>43830</c:v>
                </c:pt>
                <c:pt idx="1828">
                  <c:v>43832</c:v>
                </c:pt>
                <c:pt idx="1829">
                  <c:v>43833</c:v>
                </c:pt>
                <c:pt idx="1830">
                  <c:v>43836</c:v>
                </c:pt>
                <c:pt idx="1831">
                  <c:v>43837</c:v>
                </c:pt>
                <c:pt idx="1832">
                  <c:v>43838</c:v>
                </c:pt>
                <c:pt idx="1833">
                  <c:v>43839</c:v>
                </c:pt>
                <c:pt idx="1834">
                  <c:v>43840</c:v>
                </c:pt>
                <c:pt idx="1835">
                  <c:v>43843</c:v>
                </c:pt>
                <c:pt idx="1836">
                  <c:v>43844</c:v>
                </c:pt>
                <c:pt idx="1837">
                  <c:v>43845</c:v>
                </c:pt>
                <c:pt idx="1838">
                  <c:v>43846</c:v>
                </c:pt>
                <c:pt idx="1839">
                  <c:v>43847</c:v>
                </c:pt>
                <c:pt idx="1840">
                  <c:v>43851</c:v>
                </c:pt>
                <c:pt idx="1841">
                  <c:v>43852</c:v>
                </c:pt>
                <c:pt idx="1842">
                  <c:v>43853</c:v>
                </c:pt>
                <c:pt idx="1843">
                  <c:v>43854</c:v>
                </c:pt>
                <c:pt idx="1844">
                  <c:v>43857</c:v>
                </c:pt>
                <c:pt idx="1845">
                  <c:v>43858</c:v>
                </c:pt>
                <c:pt idx="1846">
                  <c:v>43859</c:v>
                </c:pt>
                <c:pt idx="1847">
                  <c:v>43860</c:v>
                </c:pt>
                <c:pt idx="1848">
                  <c:v>43861</c:v>
                </c:pt>
                <c:pt idx="1849">
                  <c:v>43864</c:v>
                </c:pt>
                <c:pt idx="1850">
                  <c:v>43865</c:v>
                </c:pt>
                <c:pt idx="1851">
                  <c:v>43866</c:v>
                </c:pt>
                <c:pt idx="1852">
                  <c:v>43867</c:v>
                </c:pt>
                <c:pt idx="1853">
                  <c:v>43868</c:v>
                </c:pt>
                <c:pt idx="1854">
                  <c:v>43871</c:v>
                </c:pt>
                <c:pt idx="1855">
                  <c:v>43872</c:v>
                </c:pt>
                <c:pt idx="1856">
                  <c:v>43873</c:v>
                </c:pt>
                <c:pt idx="1857">
                  <c:v>43874</c:v>
                </c:pt>
                <c:pt idx="1858">
                  <c:v>43875</c:v>
                </c:pt>
                <c:pt idx="1859">
                  <c:v>43879</c:v>
                </c:pt>
                <c:pt idx="1860">
                  <c:v>43880</c:v>
                </c:pt>
                <c:pt idx="1861">
                  <c:v>43881</c:v>
                </c:pt>
                <c:pt idx="1862">
                  <c:v>43882</c:v>
                </c:pt>
                <c:pt idx="1863">
                  <c:v>43885</c:v>
                </c:pt>
                <c:pt idx="1864">
                  <c:v>43886</c:v>
                </c:pt>
                <c:pt idx="1865">
                  <c:v>43887</c:v>
                </c:pt>
                <c:pt idx="1866">
                  <c:v>43888</c:v>
                </c:pt>
                <c:pt idx="1867">
                  <c:v>43889</c:v>
                </c:pt>
                <c:pt idx="1868">
                  <c:v>43892</c:v>
                </c:pt>
                <c:pt idx="1869">
                  <c:v>43893</c:v>
                </c:pt>
                <c:pt idx="1870">
                  <c:v>43894</c:v>
                </c:pt>
                <c:pt idx="1871">
                  <c:v>43895</c:v>
                </c:pt>
                <c:pt idx="1872">
                  <c:v>43896</c:v>
                </c:pt>
                <c:pt idx="1873">
                  <c:v>43899</c:v>
                </c:pt>
                <c:pt idx="1874">
                  <c:v>43900</c:v>
                </c:pt>
                <c:pt idx="1875">
                  <c:v>43901</c:v>
                </c:pt>
                <c:pt idx="1876">
                  <c:v>43902</c:v>
                </c:pt>
                <c:pt idx="1877">
                  <c:v>43903</c:v>
                </c:pt>
                <c:pt idx="1878">
                  <c:v>43906</c:v>
                </c:pt>
                <c:pt idx="1879">
                  <c:v>43907</c:v>
                </c:pt>
                <c:pt idx="1880">
                  <c:v>43908</c:v>
                </c:pt>
                <c:pt idx="1881">
                  <c:v>43909</c:v>
                </c:pt>
                <c:pt idx="1882">
                  <c:v>43910</c:v>
                </c:pt>
                <c:pt idx="1883">
                  <c:v>43913</c:v>
                </c:pt>
                <c:pt idx="1884">
                  <c:v>43914</c:v>
                </c:pt>
                <c:pt idx="1885">
                  <c:v>43915</c:v>
                </c:pt>
                <c:pt idx="1886">
                  <c:v>43916</c:v>
                </c:pt>
                <c:pt idx="1887">
                  <c:v>43917</c:v>
                </c:pt>
                <c:pt idx="1888">
                  <c:v>43920</c:v>
                </c:pt>
                <c:pt idx="1889">
                  <c:v>43921</c:v>
                </c:pt>
                <c:pt idx="1890">
                  <c:v>43922</c:v>
                </c:pt>
                <c:pt idx="1891">
                  <c:v>43923</c:v>
                </c:pt>
                <c:pt idx="1892">
                  <c:v>43924</c:v>
                </c:pt>
                <c:pt idx="1893">
                  <c:v>43927</c:v>
                </c:pt>
                <c:pt idx="1894">
                  <c:v>43928</c:v>
                </c:pt>
                <c:pt idx="1895">
                  <c:v>43929</c:v>
                </c:pt>
                <c:pt idx="1896">
                  <c:v>43930</c:v>
                </c:pt>
                <c:pt idx="1897">
                  <c:v>43934</c:v>
                </c:pt>
                <c:pt idx="1898">
                  <c:v>43935</c:v>
                </c:pt>
                <c:pt idx="1899">
                  <c:v>43936</c:v>
                </c:pt>
                <c:pt idx="1900">
                  <c:v>43937</c:v>
                </c:pt>
                <c:pt idx="1901">
                  <c:v>43938</c:v>
                </c:pt>
                <c:pt idx="1902">
                  <c:v>43941</c:v>
                </c:pt>
                <c:pt idx="1903">
                  <c:v>43942</c:v>
                </c:pt>
                <c:pt idx="1904">
                  <c:v>43943</c:v>
                </c:pt>
                <c:pt idx="1905">
                  <c:v>43944</c:v>
                </c:pt>
                <c:pt idx="1906">
                  <c:v>43945</c:v>
                </c:pt>
                <c:pt idx="1907">
                  <c:v>43948</c:v>
                </c:pt>
                <c:pt idx="1908">
                  <c:v>43949</c:v>
                </c:pt>
                <c:pt idx="1909">
                  <c:v>43950</c:v>
                </c:pt>
                <c:pt idx="1910">
                  <c:v>43951</c:v>
                </c:pt>
                <c:pt idx="1911">
                  <c:v>43952</c:v>
                </c:pt>
                <c:pt idx="1912">
                  <c:v>43955</c:v>
                </c:pt>
                <c:pt idx="1913">
                  <c:v>43956</c:v>
                </c:pt>
                <c:pt idx="1914">
                  <c:v>43957</c:v>
                </c:pt>
                <c:pt idx="1915">
                  <c:v>43958</c:v>
                </c:pt>
                <c:pt idx="1916">
                  <c:v>43959</c:v>
                </c:pt>
                <c:pt idx="1917">
                  <c:v>43962</c:v>
                </c:pt>
                <c:pt idx="1918">
                  <c:v>43963</c:v>
                </c:pt>
                <c:pt idx="1919">
                  <c:v>43964</c:v>
                </c:pt>
                <c:pt idx="1920">
                  <c:v>43965</c:v>
                </c:pt>
                <c:pt idx="1921">
                  <c:v>43966</c:v>
                </c:pt>
                <c:pt idx="1922">
                  <c:v>43969</c:v>
                </c:pt>
                <c:pt idx="1923">
                  <c:v>43970</c:v>
                </c:pt>
                <c:pt idx="1924">
                  <c:v>43971</c:v>
                </c:pt>
                <c:pt idx="1925">
                  <c:v>43972</c:v>
                </c:pt>
                <c:pt idx="1926">
                  <c:v>43973</c:v>
                </c:pt>
                <c:pt idx="1927">
                  <c:v>43977</c:v>
                </c:pt>
                <c:pt idx="1928">
                  <c:v>43978</c:v>
                </c:pt>
                <c:pt idx="1929">
                  <c:v>43979</c:v>
                </c:pt>
                <c:pt idx="1930">
                  <c:v>43980</c:v>
                </c:pt>
                <c:pt idx="1931">
                  <c:v>43983</c:v>
                </c:pt>
                <c:pt idx="1932">
                  <c:v>43984</c:v>
                </c:pt>
                <c:pt idx="1933">
                  <c:v>43985</c:v>
                </c:pt>
                <c:pt idx="1934">
                  <c:v>43986</c:v>
                </c:pt>
                <c:pt idx="1935">
                  <c:v>43987</c:v>
                </c:pt>
                <c:pt idx="1936">
                  <c:v>43990</c:v>
                </c:pt>
                <c:pt idx="1937">
                  <c:v>43991</c:v>
                </c:pt>
                <c:pt idx="1938">
                  <c:v>43992</c:v>
                </c:pt>
                <c:pt idx="1939">
                  <c:v>43993</c:v>
                </c:pt>
                <c:pt idx="1940">
                  <c:v>43994</c:v>
                </c:pt>
                <c:pt idx="1941">
                  <c:v>43997</c:v>
                </c:pt>
                <c:pt idx="1942">
                  <c:v>43998</c:v>
                </c:pt>
                <c:pt idx="1943">
                  <c:v>43999</c:v>
                </c:pt>
                <c:pt idx="1944">
                  <c:v>44000</c:v>
                </c:pt>
                <c:pt idx="1945">
                  <c:v>44001</c:v>
                </c:pt>
                <c:pt idx="1946">
                  <c:v>44004</c:v>
                </c:pt>
                <c:pt idx="1947">
                  <c:v>44005</c:v>
                </c:pt>
                <c:pt idx="1948">
                  <c:v>44006</c:v>
                </c:pt>
                <c:pt idx="1949">
                  <c:v>44007</c:v>
                </c:pt>
                <c:pt idx="1950">
                  <c:v>44008</c:v>
                </c:pt>
                <c:pt idx="1951">
                  <c:v>44011</c:v>
                </c:pt>
                <c:pt idx="1952">
                  <c:v>44012</c:v>
                </c:pt>
                <c:pt idx="1953">
                  <c:v>44013</c:v>
                </c:pt>
                <c:pt idx="1954">
                  <c:v>44014</c:v>
                </c:pt>
                <c:pt idx="1955">
                  <c:v>44018</c:v>
                </c:pt>
                <c:pt idx="1956">
                  <c:v>44019</c:v>
                </c:pt>
                <c:pt idx="1957">
                  <c:v>44020</c:v>
                </c:pt>
                <c:pt idx="1958">
                  <c:v>44021</c:v>
                </c:pt>
                <c:pt idx="1959">
                  <c:v>44022</c:v>
                </c:pt>
                <c:pt idx="1960">
                  <c:v>44025</c:v>
                </c:pt>
                <c:pt idx="1961">
                  <c:v>44026</c:v>
                </c:pt>
                <c:pt idx="1962">
                  <c:v>44027</c:v>
                </c:pt>
                <c:pt idx="1963">
                  <c:v>44028</c:v>
                </c:pt>
                <c:pt idx="1964">
                  <c:v>44029</c:v>
                </c:pt>
                <c:pt idx="1965">
                  <c:v>44032</c:v>
                </c:pt>
                <c:pt idx="1966">
                  <c:v>44033</c:v>
                </c:pt>
                <c:pt idx="1967">
                  <c:v>44034</c:v>
                </c:pt>
                <c:pt idx="1968">
                  <c:v>44035</c:v>
                </c:pt>
                <c:pt idx="1969">
                  <c:v>44036</c:v>
                </c:pt>
                <c:pt idx="1970">
                  <c:v>44039</c:v>
                </c:pt>
                <c:pt idx="1971">
                  <c:v>44040</c:v>
                </c:pt>
                <c:pt idx="1972">
                  <c:v>44041</c:v>
                </c:pt>
                <c:pt idx="1973">
                  <c:v>44042</c:v>
                </c:pt>
                <c:pt idx="1974">
                  <c:v>44043</c:v>
                </c:pt>
                <c:pt idx="1975">
                  <c:v>44046</c:v>
                </c:pt>
                <c:pt idx="1976">
                  <c:v>44047</c:v>
                </c:pt>
                <c:pt idx="1977">
                  <c:v>44048</c:v>
                </c:pt>
                <c:pt idx="1978">
                  <c:v>44049</c:v>
                </c:pt>
                <c:pt idx="1979">
                  <c:v>44050</c:v>
                </c:pt>
                <c:pt idx="1980">
                  <c:v>44053</c:v>
                </c:pt>
                <c:pt idx="1981">
                  <c:v>44054</c:v>
                </c:pt>
                <c:pt idx="1982">
                  <c:v>44055</c:v>
                </c:pt>
                <c:pt idx="1983">
                  <c:v>44056</c:v>
                </c:pt>
                <c:pt idx="1984">
                  <c:v>44057</c:v>
                </c:pt>
                <c:pt idx="1985">
                  <c:v>44060</c:v>
                </c:pt>
                <c:pt idx="1986">
                  <c:v>44061</c:v>
                </c:pt>
                <c:pt idx="1987">
                  <c:v>44062</c:v>
                </c:pt>
                <c:pt idx="1988">
                  <c:v>44063</c:v>
                </c:pt>
                <c:pt idx="1989">
                  <c:v>44064</c:v>
                </c:pt>
                <c:pt idx="1990">
                  <c:v>44067</c:v>
                </c:pt>
                <c:pt idx="1991">
                  <c:v>44068</c:v>
                </c:pt>
                <c:pt idx="1992">
                  <c:v>44069</c:v>
                </c:pt>
                <c:pt idx="1993">
                  <c:v>44070</c:v>
                </c:pt>
                <c:pt idx="1994">
                  <c:v>44071</c:v>
                </c:pt>
                <c:pt idx="1995">
                  <c:v>44074</c:v>
                </c:pt>
                <c:pt idx="1996">
                  <c:v>44075</c:v>
                </c:pt>
                <c:pt idx="1997">
                  <c:v>44076</c:v>
                </c:pt>
                <c:pt idx="1998">
                  <c:v>44077</c:v>
                </c:pt>
                <c:pt idx="1999">
                  <c:v>44078</c:v>
                </c:pt>
                <c:pt idx="2000">
                  <c:v>44082</c:v>
                </c:pt>
                <c:pt idx="2001">
                  <c:v>44083</c:v>
                </c:pt>
                <c:pt idx="2002">
                  <c:v>44084</c:v>
                </c:pt>
                <c:pt idx="2003">
                  <c:v>44085</c:v>
                </c:pt>
                <c:pt idx="2004">
                  <c:v>44088</c:v>
                </c:pt>
                <c:pt idx="2005">
                  <c:v>44089</c:v>
                </c:pt>
                <c:pt idx="2006">
                  <c:v>44090</c:v>
                </c:pt>
                <c:pt idx="2007">
                  <c:v>44091</c:v>
                </c:pt>
                <c:pt idx="2008">
                  <c:v>44092</c:v>
                </c:pt>
                <c:pt idx="2009">
                  <c:v>44095</c:v>
                </c:pt>
                <c:pt idx="2010">
                  <c:v>44096</c:v>
                </c:pt>
                <c:pt idx="2011">
                  <c:v>44097</c:v>
                </c:pt>
                <c:pt idx="2012">
                  <c:v>44098</c:v>
                </c:pt>
                <c:pt idx="2013">
                  <c:v>44099</c:v>
                </c:pt>
                <c:pt idx="2014">
                  <c:v>44102</c:v>
                </c:pt>
                <c:pt idx="2015">
                  <c:v>44103</c:v>
                </c:pt>
                <c:pt idx="2016">
                  <c:v>44104</c:v>
                </c:pt>
                <c:pt idx="2017">
                  <c:v>44105</c:v>
                </c:pt>
                <c:pt idx="2018">
                  <c:v>44106</c:v>
                </c:pt>
                <c:pt idx="2019">
                  <c:v>44109</c:v>
                </c:pt>
                <c:pt idx="2020">
                  <c:v>44110</c:v>
                </c:pt>
                <c:pt idx="2021">
                  <c:v>44111</c:v>
                </c:pt>
                <c:pt idx="2022">
                  <c:v>44112</c:v>
                </c:pt>
                <c:pt idx="2023">
                  <c:v>44113</c:v>
                </c:pt>
                <c:pt idx="2024">
                  <c:v>44117</c:v>
                </c:pt>
                <c:pt idx="2025">
                  <c:v>44118</c:v>
                </c:pt>
                <c:pt idx="2026">
                  <c:v>44119</c:v>
                </c:pt>
                <c:pt idx="2027">
                  <c:v>44120</c:v>
                </c:pt>
                <c:pt idx="2028">
                  <c:v>44123</c:v>
                </c:pt>
                <c:pt idx="2029">
                  <c:v>44124</c:v>
                </c:pt>
                <c:pt idx="2030">
                  <c:v>44125</c:v>
                </c:pt>
                <c:pt idx="2031">
                  <c:v>44126</c:v>
                </c:pt>
                <c:pt idx="2032">
                  <c:v>44127</c:v>
                </c:pt>
                <c:pt idx="2033">
                  <c:v>44130</c:v>
                </c:pt>
                <c:pt idx="2034">
                  <c:v>44131</c:v>
                </c:pt>
                <c:pt idx="2035">
                  <c:v>44132</c:v>
                </c:pt>
                <c:pt idx="2036">
                  <c:v>44133</c:v>
                </c:pt>
                <c:pt idx="2037">
                  <c:v>44134</c:v>
                </c:pt>
                <c:pt idx="2038">
                  <c:v>44137</c:v>
                </c:pt>
                <c:pt idx="2039">
                  <c:v>44138</c:v>
                </c:pt>
                <c:pt idx="2040">
                  <c:v>44139</c:v>
                </c:pt>
                <c:pt idx="2041">
                  <c:v>44140</c:v>
                </c:pt>
                <c:pt idx="2042">
                  <c:v>44141</c:v>
                </c:pt>
                <c:pt idx="2043">
                  <c:v>44144</c:v>
                </c:pt>
                <c:pt idx="2044">
                  <c:v>44145</c:v>
                </c:pt>
                <c:pt idx="2045">
                  <c:v>44147</c:v>
                </c:pt>
                <c:pt idx="2046">
                  <c:v>44148</c:v>
                </c:pt>
                <c:pt idx="2047">
                  <c:v>44151</c:v>
                </c:pt>
                <c:pt idx="2048">
                  <c:v>44152</c:v>
                </c:pt>
                <c:pt idx="2049">
                  <c:v>44153</c:v>
                </c:pt>
                <c:pt idx="2050">
                  <c:v>44154</c:v>
                </c:pt>
                <c:pt idx="2051">
                  <c:v>44155</c:v>
                </c:pt>
                <c:pt idx="2052">
                  <c:v>44158</c:v>
                </c:pt>
                <c:pt idx="2053">
                  <c:v>44159</c:v>
                </c:pt>
                <c:pt idx="2054">
                  <c:v>44160</c:v>
                </c:pt>
                <c:pt idx="2055">
                  <c:v>44162</c:v>
                </c:pt>
                <c:pt idx="2056">
                  <c:v>44165</c:v>
                </c:pt>
                <c:pt idx="2057">
                  <c:v>44166</c:v>
                </c:pt>
                <c:pt idx="2058">
                  <c:v>44167</c:v>
                </c:pt>
                <c:pt idx="2059">
                  <c:v>44168</c:v>
                </c:pt>
                <c:pt idx="2060">
                  <c:v>44169</c:v>
                </c:pt>
                <c:pt idx="2061">
                  <c:v>44172</c:v>
                </c:pt>
                <c:pt idx="2062">
                  <c:v>44173</c:v>
                </c:pt>
                <c:pt idx="2063">
                  <c:v>44174</c:v>
                </c:pt>
                <c:pt idx="2064">
                  <c:v>44175</c:v>
                </c:pt>
                <c:pt idx="2065">
                  <c:v>44176</c:v>
                </c:pt>
                <c:pt idx="2066">
                  <c:v>44179</c:v>
                </c:pt>
                <c:pt idx="2067">
                  <c:v>44180</c:v>
                </c:pt>
                <c:pt idx="2068">
                  <c:v>44181</c:v>
                </c:pt>
                <c:pt idx="2069">
                  <c:v>44182</c:v>
                </c:pt>
                <c:pt idx="2070">
                  <c:v>44183</c:v>
                </c:pt>
                <c:pt idx="2071">
                  <c:v>44186</c:v>
                </c:pt>
                <c:pt idx="2072">
                  <c:v>44187</c:v>
                </c:pt>
                <c:pt idx="2073">
                  <c:v>44188</c:v>
                </c:pt>
                <c:pt idx="2074">
                  <c:v>44189</c:v>
                </c:pt>
                <c:pt idx="2075">
                  <c:v>44193</c:v>
                </c:pt>
                <c:pt idx="2076">
                  <c:v>44194</c:v>
                </c:pt>
                <c:pt idx="2077">
                  <c:v>44195</c:v>
                </c:pt>
                <c:pt idx="2078">
                  <c:v>44196</c:v>
                </c:pt>
                <c:pt idx="2079">
                  <c:v>44200</c:v>
                </c:pt>
                <c:pt idx="2080">
                  <c:v>44201</c:v>
                </c:pt>
                <c:pt idx="2081">
                  <c:v>44202</c:v>
                </c:pt>
                <c:pt idx="2082">
                  <c:v>44203</c:v>
                </c:pt>
                <c:pt idx="2083">
                  <c:v>44204</c:v>
                </c:pt>
                <c:pt idx="2084">
                  <c:v>44207</c:v>
                </c:pt>
                <c:pt idx="2085">
                  <c:v>44208</c:v>
                </c:pt>
                <c:pt idx="2086">
                  <c:v>44209</c:v>
                </c:pt>
                <c:pt idx="2087">
                  <c:v>44210</c:v>
                </c:pt>
                <c:pt idx="2088">
                  <c:v>44211</c:v>
                </c:pt>
                <c:pt idx="2089">
                  <c:v>44215</c:v>
                </c:pt>
                <c:pt idx="2090">
                  <c:v>44216</c:v>
                </c:pt>
                <c:pt idx="2091">
                  <c:v>44217</c:v>
                </c:pt>
                <c:pt idx="2092">
                  <c:v>44218</c:v>
                </c:pt>
                <c:pt idx="2093">
                  <c:v>44221</c:v>
                </c:pt>
                <c:pt idx="2094">
                  <c:v>44222</c:v>
                </c:pt>
                <c:pt idx="2095">
                  <c:v>44223</c:v>
                </c:pt>
                <c:pt idx="2096">
                  <c:v>44224</c:v>
                </c:pt>
                <c:pt idx="2097">
                  <c:v>44225</c:v>
                </c:pt>
                <c:pt idx="2098">
                  <c:v>44228</c:v>
                </c:pt>
                <c:pt idx="2099">
                  <c:v>44229</c:v>
                </c:pt>
                <c:pt idx="2100">
                  <c:v>44230</c:v>
                </c:pt>
                <c:pt idx="2101">
                  <c:v>44231</c:v>
                </c:pt>
                <c:pt idx="2102">
                  <c:v>44232</c:v>
                </c:pt>
                <c:pt idx="2103">
                  <c:v>44235</c:v>
                </c:pt>
                <c:pt idx="2104">
                  <c:v>44236</c:v>
                </c:pt>
                <c:pt idx="2105">
                  <c:v>44237</c:v>
                </c:pt>
                <c:pt idx="2106">
                  <c:v>44238</c:v>
                </c:pt>
                <c:pt idx="2107">
                  <c:v>44239</c:v>
                </c:pt>
                <c:pt idx="2108">
                  <c:v>44243</c:v>
                </c:pt>
                <c:pt idx="2109">
                  <c:v>44244</c:v>
                </c:pt>
                <c:pt idx="2110">
                  <c:v>44245</c:v>
                </c:pt>
                <c:pt idx="2111">
                  <c:v>44246</c:v>
                </c:pt>
                <c:pt idx="2112">
                  <c:v>44249</c:v>
                </c:pt>
                <c:pt idx="2113">
                  <c:v>44250</c:v>
                </c:pt>
                <c:pt idx="2114">
                  <c:v>44251</c:v>
                </c:pt>
                <c:pt idx="2115">
                  <c:v>44252</c:v>
                </c:pt>
                <c:pt idx="2116">
                  <c:v>44253</c:v>
                </c:pt>
                <c:pt idx="2117">
                  <c:v>44256</c:v>
                </c:pt>
                <c:pt idx="2118">
                  <c:v>44257</c:v>
                </c:pt>
                <c:pt idx="2119">
                  <c:v>44258</c:v>
                </c:pt>
                <c:pt idx="2120">
                  <c:v>44259</c:v>
                </c:pt>
                <c:pt idx="2121">
                  <c:v>44260</c:v>
                </c:pt>
                <c:pt idx="2122">
                  <c:v>44263</c:v>
                </c:pt>
                <c:pt idx="2123">
                  <c:v>44264</c:v>
                </c:pt>
                <c:pt idx="2124">
                  <c:v>44265</c:v>
                </c:pt>
                <c:pt idx="2125">
                  <c:v>44266</c:v>
                </c:pt>
                <c:pt idx="2126">
                  <c:v>44267</c:v>
                </c:pt>
                <c:pt idx="2127">
                  <c:v>44270</c:v>
                </c:pt>
                <c:pt idx="2128">
                  <c:v>44271</c:v>
                </c:pt>
                <c:pt idx="2129">
                  <c:v>44272</c:v>
                </c:pt>
                <c:pt idx="2130">
                  <c:v>44273</c:v>
                </c:pt>
                <c:pt idx="2131">
                  <c:v>44274</c:v>
                </c:pt>
                <c:pt idx="2132">
                  <c:v>44277</c:v>
                </c:pt>
                <c:pt idx="2133">
                  <c:v>44278</c:v>
                </c:pt>
                <c:pt idx="2134">
                  <c:v>44279</c:v>
                </c:pt>
                <c:pt idx="2135">
                  <c:v>44280</c:v>
                </c:pt>
                <c:pt idx="2136">
                  <c:v>44281</c:v>
                </c:pt>
                <c:pt idx="2137">
                  <c:v>44284</c:v>
                </c:pt>
                <c:pt idx="2138">
                  <c:v>44285</c:v>
                </c:pt>
                <c:pt idx="2139">
                  <c:v>44286</c:v>
                </c:pt>
                <c:pt idx="2140">
                  <c:v>44287</c:v>
                </c:pt>
                <c:pt idx="2141">
                  <c:v>44291</c:v>
                </c:pt>
                <c:pt idx="2142">
                  <c:v>44292</c:v>
                </c:pt>
                <c:pt idx="2143">
                  <c:v>44293</c:v>
                </c:pt>
                <c:pt idx="2144">
                  <c:v>44294</c:v>
                </c:pt>
                <c:pt idx="2145">
                  <c:v>44295</c:v>
                </c:pt>
                <c:pt idx="2146">
                  <c:v>44298</c:v>
                </c:pt>
                <c:pt idx="2147">
                  <c:v>44299</c:v>
                </c:pt>
                <c:pt idx="2148">
                  <c:v>44300</c:v>
                </c:pt>
                <c:pt idx="2149">
                  <c:v>44301</c:v>
                </c:pt>
                <c:pt idx="2150">
                  <c:v>44302</c:v>
                </c:pt>
                <c:pt idx="2151">
                  <c:v>44305</c:v>
                </c:pt>
                <c:pt idx="2152">
                  <c:v>44306</c:v>
                </c:pt>
                <c:pt idx="2153">
                  <c:v>44307</c:v>
                </c:pt>
                <c:pt idx="2154">
                  <c:v>44308</c:v>
                </c:pt>
                <c:pt idx="2155">
                  <c:v>44309</c:v>
                </c:pt>
                <c:pt idx="2156">
                  <c:v>44312</c:v>
                </c:pt>
                <c:pt idx="2157">
                  <c:v>44313</c:v>
                </c:pt>
                <c:pt idx="2158">
                  <c:v>44314</c:v>
                </c:pt>
                <c:pt idx="2159">
                  <c:v>44315</c:v>
                </c:pt>
                <c:pt idx="2160">
                  <c:v>44316</c:v>
                </c:pt>
                <c:pt idx="2161">
                  <c:v>44319</c:v>
                </c:pt>
                <c:pt idx="2162">
                  <c:v>44320</c:v>
                </c:pt>
                <c:pt idx="2163">
                  <c:v>44321</c:v>
                </c:pt>
                <c:pt idx="2164">
                  <c:v>44322</c:v>
                </c:pt>
                <c:pt idx="2165">
                  <c:v>44323</c:v>
                </c:pt>
                <c:pt idx="2166">
                  <c:v>44326</c:v>
                </c:pt>
                <c:pt idx="2167">
                  <c:v>44327</c:v>
                </c:pt>
                <c:pt idx="2168">
                  <c:v>44328</c:v>
                </c:pt>
                <c:pt idx="2169">
                  <c:v>44329</c:v>
                </c:pt>
                <c:pt idx="2170">
                  <c:v>44330</c:v>
                </c:pt>
                <c:pt idx="2171">
                  <c:v>44333</c:v>
                </c:pt>
                <c:pt idx="2172">
                  <c:v>44334</c:v>
                </c:pt>
                <c:pt idx="2173">
                  <c:v>44335</c:v>
                </c:pt>
                <c:pt idx="2174">
                  <c:v>44336</c:v>
                </c:pt>
                <c:pt idx="2175">
                  <c:v>44337</c:v>
                </c:pt>
                <c:pt idx="2176">
                  <c:v>44340</c:v>
                </c:pt>
                <c:pt idx="2177">
                  <c:v>44341</c:v>
                </c:pt>
                <c:pt idx="2178">
                  <c:v>44342</c:v>
                </c:pt>
                <c:pt idx="2179">
                  <c:v>44343</c:v>
                </c:pt>
                <c:pt idx="2180">
                  <c:v>44344</c:v>
                </c:pt>
                <c:pt idx="2181">
                  <c:v>44348</c:v>
                </c:pt>
                <c:pt idx="2182">
                  <c:v>44349</c:v>
                </c:pt>
                <c:pt idx="2183">
                  <c:v>44350</c:v>
                </c:pt>
                <c:pt idx="2184">
                  <c:v>44351</c:v>
                </c:pt>
                <c:pt idx="2185">
                  <c:v>44354</c:v>
                </c:pt>
                <c:pt idx="2186">
                  <c:v>44355</c:v>
                </c:pt>
                <c:pt idx="2187">
                  <c:v>44356</c:v>
                </c:pt>
                <c:pt idx="2188">
                  <c:v>44357</c:v>
                </c:pt>
                <c:pt idx="2189">
                  <c:v>44358</c:v>
                </c:pt>
                <c:pt idx="2190">
                  <c:v>44361</c:v>
                </c:pt>
                <c:pt idx="2191">
                  <c:v>44362</c:v>
                </c:pt>
                <c:pt idx="2192">
                  <c:v>44363</c:v>
                </c:pt>
                <c:pt idx="2193">
                  <c:v>44364</c:v>
                </c:pt>
                <c:pt idx="2194">
                  <c:v>44365</c:v>
                </c:pt>
                <c:pt idx="2195">
                  <c:v>44368</c:v>
                </c:pt>
                <c:pt idx="2196">
                  <c:v>44369</c:v>
                </c:pt>
                <c:pt idx="2197">
                  <c:v>44370</c:v>
                </c:pt>
                <c:pt idx="2198">
                  <c:v>44371</c:v>
                </c:pt>
                <c:pt idx="2199">
                  <c:v>44372</c:v>
                </c:pt>
                <c:pt idx="2200">
                  <c:v>44375</c:v>
                </c:pt>
                <c:pt idx="2201">
                  <c:v>44376</c:v>
                </c:pt>
                <c:pt idx="2202">
                  <c:v>44377</c:v>
                </c:pt>
                <c:pt idx="2203">
                  <c:v>44378</c:v>
                </c:pt>
                <c:pt idx="2204">
                  <c:v>44379</c:v>
                </c:pt>
                <c:pt idx="2205">
                  <c:v>44383</c:v>
                </c:pt>
                <c:pt idx="2206">
                  <c:v>44384</c:v>
                </c:pt>
                <c:pt idx="2207">
                  <c:v>44385</c:v>
                </c:pt>
                <c:pt idx="2208">
                  <c:v>44386</c:v>
                </c:pt>
                <c:pt idx="2209">
                  <c:v>44389</c:v>
                </c:pt>
                <c:pt idx="2210">
                  <c:v>44390</c:v>
                </c:pt>
                <c:pt idx="2211">
                  <c:v>44391</c:v>
                </c:pt>
                <c:pt idx="2212">
                  <c:v>44392</c:v>
                </c:pt>
                <c:pt idx="2213">
                  <c:v>44393</c:v>
                </c:pt>
                <c:pt idx="2214">
                  <c:v>44396</c:v>
                </c:pt>
                <c:pt idx="2215">
                  <c:v>44397</c:v>
                </c:pt>
                <c:pt idx="2216">
                  <c:v>44398</c:v>
                </c:pt>
                <c:pt idx="2217">
                  <c:v>44399</c:v>
                </c:pt>
                <c:pt idx="2218">
                  <c:v>44400</c:v>
                </c:pt>
                <c:pt idx="2219">
                  <c:v>44403</c:v>
                </c:pt>
                <c:pt idx="2220">
                  <c:v>44404</c:v>
                </c:pt>
                <c:pt idx="2221">
                  <c:v>44405</c:v>
                </c:pt>
                <c:pt idx="2222">
                  <c:v>44406</c:v>
                </c:pt>
                <c:pt idx="2223">
                  <c:v>44407</c:v>
                </c:pt>
              </c:numCache>
            </c:numRef>
          </c:cat>
          <c:val>
            <c:numRef>
              <c:f>Solutions!$P$143:$P$2743</c:f>
              <c:numCache>
                <c:formatCode>0.00%</c:formatCode>
                <c:ptCount val="26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1.025086044824864</c:v>
                </c:pt>
                <c:pt idx="80">
                  <c:v>1.0229459091050781</c:v>
                </c:pt>
                <c:pt idx="81">
                  <c:v>1.027910589477858</c:v>
                </c:pt>
                <c:pt idx="82">
                  <c:v>1.0246952509685958</c:v>
                </c:pt>
                <c:pt idx="83">
                  <c:v>1.0213674036224683</c:v>
                </c:pt>
                <c:pt idx="84">
                  <c:v>1.0240764261737718</c:v>
                </c:pt>
                <c:pt idx="85">
                  <c:v>1.0318273706191972</c:v>
                </c:pt>
                <c:pt idx="86">
                  <c:v>1.0317783055747487</c:v>
                </c:pt>
                <c:pt idx="87">
                  <c:v>1.0308176082761444</c:v>
                </c:pt>
                <c:pt idx="88">
                  <c:v>1.0319804664362695</c:v>
                </c:pt>
                <c:pt idx="89">
                  <c:v>1.0321837108402765</c:v>
                </c:pt>
                <c:pt idx="90">
                  <c:v>1.0379919153319952</c:v>
                </c:pt>
                <c:pt idx="91">
                  <c:v>1.0415184575275522</c:v>
                </c:pt>
                <c:pt idx="92">
                  <c:v>1.0461201768927888</c:v>
                </c:pt>
                <c:pt idx="93">
                  <c:v>1.0476959916349069</c:v>
                </c:pt>
                <c:pt idx="94">
                  <c:v>1.0477030005021688</c:v>
                </c:pt>
                <c:pt idx="95">
                  <c:v>1.05339275984685</c:v>
                </c:pt>
                <c:pt idx="96">
                  <c:v>1.0514425126330349</c:v>
                </c:pt>
                <c:pt idx="97">
                  <c:v>1.0567975748044638</c:v>
                </c:pt>
                <c:pt idx="98">
                  <c:v>1.0526684116405789</c:v>
                </c:pt>
                <c:pt idx="99">
                  <c:v>1.0499666242758758</c:v>
                </c:pt>
                <c:pt idx="100">
                  <c:v>1.0604688885604361</c:v>
                </c:pt>
                <c:pt idx="101">
                  <c:v>1.048161322539618</c:v>
                </c:pt>
                <c:pt idx="102">
                  <c:v>1.05902297836837</c:v>
                </c:pt>
                <c:pt idx="103">
                  <c:v>1.0596044338071804</c:v>
                </c:pt>
                <c:pt idx="104">
                  <c:v>1.0576896819834547</c:v>
                </c:pt>
                <c:pt idx="105">
                  <c:v>1.0636571342809638</c:v>
                </c:pt>
                <c:pt idx="106">
                  <c:v>1.0630122684229815</c:v>
                </c:pt>
                <c:pt idx="107">
                  <c:v>1.0647066804543432</c:v>
                </c:pt>
                <c:pt idx="108">
                  <c:v>1.0653371486757874</c:v>
                </c:pt>
                <c:pt idx="109">
                  <c:v>1.0660726586688782</c:v>
                </c:pt>
                <c:pt idx="110">
                  <c:v>1.0649579194851237</c:v>
                </c:pt>
                <c:pt idx="111">
                  <c:v>1.0727425046008101</c:v>
                </c:pt>
                <c:pt idx="112">
                  <c:v>1.0593528358065547</c:v>
                </c:pt>
                <c:pt idx="113">
                  <c:v>1.052654476838355</c:v>
                </c:pt>
                <c:pt idx="114">
                  <c:v>1.0618486334081152</c:v>
                </c:pt>
                <c:pt idx="115">
                  <c:v>1.0422264402010737</c:v>
                </c:pt>
                <c:pt idx="116">
                  <c:v>1.0485745368045978</c:v>
                </c:pt>
                <c:pt idx="117">
                  <c:v>1.0618344606118739</c:v>
                </c:pt>
                <c:pt idx="118">
                  <c:v>1.0609165096439148</c:v>
                </c:pt>
                <c:pt idx="119">
                  <c:v>1.0633791377668429</c:v>
                </c:pt>
                <c:pt idx="120">
                  <c:v>1.0682708162124812</c:v>
                </c:pt>
                <c:pt idx="121">
                  <c:v>1.078441282631565</c:v>
                </c:pt>
                <c:pt idx="122">
                  <c:v>1.0796102868463109</c:v>
                </c:pt>
                <c:pt idx="123">
                  <c:v>1.0815695764985429</c:v>
                </c:pt>
                <c:pt idx="124">
                  <c:v>1.0864053826764639</c:v>
                </c:pt>
                <c:pt idx="125">
                  <c:v>1.0899295430227969</c:v>
                </c:pt>
                <c:pt idx="126">
                  <c:v>1.0873070072634183</c:v>
                </c:pt>
                <c:pt idx="127">
                  <c:v>1.0887348196957061</c:v>
                </c:pt>
                <c:pt idx="128">
                  <c:v>1.0948179918229579</c:v>
                </c:pt>
                <c:pt idx="129">
                  <c:v>1.093044654952475</c:v>
                </c:pt>
                <c:pt idx="130">
                  <c:v>1.0870049428284332</c:v>
                </c:pt>
                <c:pt idx="131">
                  <c:v>1.0843684521440715</c:v>
                </c:pt>
                <c:pt idx="132">
                  <c:v>1.0916067924364745</c:v>
                </c:pt>
                <c:pt idx="133">
                  <c:v>1.0825279201344695</c:v>
                </c:pt>
                <c:pt idx="134">
                  <c:v>1.090266550651837</c:v>
                </c:pt>
                <c:pt idx="135">
                  <c:v>1.0866189743620387</c:v>
                </c:pt>
                <c:pt idx="136">
                  <c:v>1.0950456099110135</c:v>
                </c:pt>
                <c:pt idx="137">
                  <c:v>1.0944011811091805</c:v>
                </c:pt>
                <c:pt idx="138">
                  <c:v>1.0988318480005375</c:v>
                </c:pt>
                <c:pt idx="139">
                  <c:v>1.0939050350529596</c:v>
                </c:pt>
                <c:pt idx="140">
                  <c:v>1.0995484495929986</c:v>
                </c:pt>
                <c:pt idx="141">
                  <c:v>1.0878909319167178</c:v>
                </c:pt>
                <c:pt idx="142">
                  <c:v>1.0922862874104533</c:v>
                </c:pt>
                <c:pt idx="143">
                  <c:v>1.087584894385861</c:v>
                </c:pt>
                <c:pt idx="144">
                  <c:v>1.0944182033163783</c:v>
                </c:pt>
                <c:pt idx="145">
                  <c:v>1.0982902995529258</c:v>
                </c:pt>
                <c:pt idx="146">
                  <c:v>1.1115965766906599</c:v>
                </c:pt>
                <c:pt idx="147">
                  <c:v>1.1155382391732533</c:v>
                </c:pt>
                <c:pt idx="148">
                  <c:v>1.1123692337418303</c:v>
                </c:pt>
                <c:pt idx="149">
                  <c:v>1.0865243018231383</c:v>
                </c:pt>
                <c:pt idx="150">
                  <c:v>1.1019593199209301</c:v>
                </c:pt>
                <c:pt idx="151">
                  <c:v>1.0860565547826795</c:v>
                </c:pt>
                <c:pt idx="152">
                  <c:v>1.0787544099039912</c:v>
                </c:pt>
                <c:pt idx="153">
                  <c:v>1.0882571354392465</c:v>
                </c:pt>
                <c:pt idx="154">
                  <c:v>1.0933183997826734</c:v>
                </c:pt>
                <c:pt idx="155">
                  <c:v>1.1046509667041557</c:v>
                </c:pt>
                <c:pt idx="156">
                  <c:v>1.1046579635464535</c:v>
                </c:pt>
                <c:pt idx="157">
                  <c:v>1.1091059989043444</c:v>
                </c:pt>
                <c:pt idx="158">
                  <c:v>1.1070610469347308</c:v>
                </c:pt>
                <c:pt idx="159">
                  <c:v>1.1149879565072487</c:v>
                </c:pt>
                <c:pt idx="160">
                  <c:v>1.1177551802766046</c:v>
                </c:pt>
                <c:pt idx="161">
                  <c:v>1.1073025201840059</c:v>
                </c:pt>
                <c:pt idx="162">
                  <c:v>1.11767129473084</c:v>
                </c:pt>
                <c:pt idx="163">
                  <c:v>1.1293839482013877</c:v>
                </c:pt>
                <c:pt idx="164">
                  <c:v>1.1315365408481837</c:v>
                </c:pt>
                <c:pt idx="165">
                  <c:v>1.137439385862298</c:v>
                </c:pt>
                <c:pt idx="166">
                  <c:v>1.1421376369482299</c:v>
                </c:pt>
                <c:pt idx="167">
                  <c:v>1.1379186022954646</c:v>
                </c:pt>
                <c:pt idx="168">
                  <c:v>1.1428257632442709</c:v>
                </c:pt>
                <c:pt idx="169">
                  <c:v>1.1428747294495856</c:v>
                </c:pt>
                <c:pt idx="170">
                  <c:v>1.1544075922142789</c:v>
                </c:pt>
                <c:pt idx="171">
                  <c:v>1.1602963005146654</c:v>
                </c:pt>
                <c:pt idx="172">
                  <c:v>1.1544689483808275</c:v>
                </c:pt>
                <c:pt idx="173">
                  <c:v>1.1662992671116563</c:v>
                </c:pt>
                <c:pt idx="174">
                  <c:v>1.1654736328772393</c:v>
                </c:pt>
                <c:pt idx="175">
                  <c:v>1.1674793053663246</c:v>
                </c:pt>
                <c:pt idx="176">
                  <c:v>1.157779841718926</c:v>
                </c:pt>
                <c:pt idx="177">
                  <c:v>1.1543897051506986</c:v>
                </c:pt>
                <c:pt idx="178">
                  <c:v>1.153753062942825</c:v>
                </c:pt>
                <c:pt idx="179">
                  <c:v>1.1610458345384242</c:v>
                </c:pt>
                <c:pt idx="180">
                  <c:v>1.1528338826736397</c:v>
                </c:pt>
                <c:pt idx="181">
                  <c:v>1.1570573997767228</c:v>
                </c:pt>
                <c:pt idx="182">
                  <c:v>1.1403835659477408</c:v>
                </c:pt>
                <c:pt idx="183">
                  <c:v>1.1471328201208912</c:v>
                </c:pt>
                <c:pt idx="184">
                  <c:v>1.1407937363852756</c:v>
                </c:pt>
                <c:pt idx="185">
                  <c:v>1.1249645767763177</c:v>
                </c:pt>
                <c:pt idx="186">
                  <c:v>1.1344755146505732</c:v>
                </c:pt>
                <c:pt idx="187">
                  <c:v>1.148940018092609</c:v>
                </c:pt>
                <c:pt idx="188">
                  <c:v>1.1485414435629069</c:v>
                </c:pt>
                <c:pt idx="189">
                  <c:v>1.136820312220163</c:v>
                </c:pt>
                <c:pt idx="190">
                  <c:v>1.1272655807555092</c:v>
                </c:pt>
                <c:pt idx="191">
                  <c:v>1.1438094320545817</c:v>
                </c:pt>
                <c:pt idx="192">
                  <c:v>1.1370582135414602</c:v>
                </c:pt>
                <c:pt idx="193">
                  <c:v>1.1456303131698866</c:v>
                </c:pt>
                <c:pt idx="194">
                  <c:v>1.1545214947982783</c:v>
                </c:pt>
                <c:pt idx="195">
                  <c:v>1.1384178839841308</c:v>
                </c:pt>
                <c:pt idx="196">
                  <c:v>1.1095836322201329</c:v>
                </c:pt>
                <c:pt idx="197">
                  <c:v>1.1125419468804578</c:v>
                </c:pt>
                <c:pt idx="198">
                  <c:v>1.0989474480463173</c:v>
                </c:pt>
                <c:pt idx="199">
                  <c:v>1.1093351569082852</c:v>
                </c:pt>
                <c:pt idx="200">
                  <c:v>1.1199235413588498</c:v>
                </c:pt>
                <c:pt idx="201">
                  <c:v>1.1268454837671946</c:v>
                </c:pt>
                <c:pt idx="202">
                  <c:v>1.1220013581591866</c:v>
                </c:pt>
                <c:pt idx="203">
                  <c:v>1.1280480950433129</c:v>
                </c:pt>
                <c:pt idx="204">
                  <c:v>1.127433248309786</c:v>
                </c:pt>
                <c:pt idx="205">
                  <c:v>1.1283618694264481</c:v>
                </c:pt>
                <c:pt idx="206">
                  <c:v>1.1398148077167869</c:v>
                </c:pt>
                <c:pt idx="207">
                  <c:v>1.1457849730320231</c:v>
                </c:pt>
                <c:pt idx="208">
                  <c:v>1.1540388305897722</c:v>
                </c:pt>
                <c:pt idx="209">
                  <c:v>1.1542483421997427</c:v>
                </c:pt>
                <c:pt idx="210">
                  <c:v>1.1697882163456144</c:v>
                </c:pt>
                <c:pt idx="211">
                  <c:v>1.1733932424781159</c:v>
                </c:pt>
                <c:pt idx="212">
                  <c:v>1.1750053677804737</c:v>
                </c:pt>
                <c:pt idx="213">
                  <c:v>1.1706394458744505</c:v>
                </c:pt>
                <c:pt idx="214">
                  <c:v>1.1738823420664222</c:v>
                </c:pt>
                <c:pt idx="215">
                  <c:v>1.1797756598159443</c:v>
                </c:pt>
                <c:pt idx="216">
                  <c:v>1.1816736509125783</c:v>
                </c:pt>
                <c:pt idx="217">
                  <c:v>1.184073541547509</c:v>
                </c:pt>
                <c:pt idx="218">
                  <c:v>1.1818786892575825</c:v>
                </c:pt>
                <c:pt idx="219">
                  <c:v>1.1773657335616037</c:v>
                </c:pt>
                <c:pt idx="220">
                  <c:v>1.18037175459017</c:v>
                </c:pt>
                <c:pt idx="221">
                  <c:v>1.181349028046407</c:v>
                </c:pt>
                <c:pt idx="222">
                  <c:v>1.1769272461146487</c:v>
                </c:pt>
                <c:pt idx="223">
                  <c:v>1.1773671158224956</c:v>
                </c:pt>
                <c:pt idx="224">
                  <c:v>1.177206487510249</c:v>
                </c:pt>
                <c:pt idx="225">
                  <c:v>1.1918775169544964</c:v>
                </c:pt>
                <c:pt idx="226">
                  <c:v>1.1938311061380737</c:v>
                </c:pt>
                <c:pt idx="227">
                  <c:v>1.1920631452327073</c:v>
                </c:pt>
                <c:pt idx="228">
                  <c:v>1.1852213448562621</c:v>
                </c:pt>
                <c:pt idx="229">
                  <c:v>1.1807019195637851</c:v>
                </c:pt>
                <c:pt idx="230">
                  <c:v>1.1852806258714683</c:v>
                </c:pt>
                <c:pt idx="231">
                  <c:v>1.1810416053935746</c:v>
                </c:pt>
                <c:pt idx="232">
                  <c:v>1.179679223662198</c:v>
                </c:pt>
                <c:pt idx="233">
                  <c:v>1.1829494979547053</c:v>
                </c:pt>
                <c:pt idx="234">
                  <c:v>1.1768099288494553</c:v>
                </c:pt>
                <c:pt idx="235">
                  <c:v>1.1598820782712596</c:v>
                </c:pt>
                <c:pt idx="236">
                  <c:v>1.1560427834405902</c:v>
                </c:pt>
                <c:pt idx="237">
                  <c:v>1.1492015071072148</c:v>
                </c:pt>
                <c:pt idx="238">
                  <c:v>1.1535845196750962</c:v>
                </c:pt>
                <c:pt idx="239">
                  <c:v>1.1468978662552067</c:v>
                </c:pt>
                <c:pt idx="240">
                  <c:v>1.1567411115045481</c:v>
                </c:pt>
                <c:pt idx="241">
                  <c:v>1.1612977673003131</c:v>
                </c:pt>
                <c:pt idx="242">
                  <c:v>1.1565970001048032</c:v>
                </c:pt>
                <c:pt idx="243">
                  <c:v>1.1380897021420828</c:v>
                </c:pt>
                <c:pt idx="244">
                  <c:v>1.1412124942096378</c:v>
                </c:pt>
                <c:pt idx="245">
                  <c:v>1.1434508979888105</c:v>
                </c:pt>
                <c:pt idx="246">
                  <c:v>1.1398154989058893</c:v>
                </c:pt>
                <c:pt idx="247">
                  <c:v>1.1445520539308771</c:v>
                </c:pt>
                <c:pt idx="248">
                  <c:v>1.1538048718882552</c:v>
                </c:pt>
                <c:pt idx="249">
                  <c:v>1.1551999737121814</c:v>
                </c:pt>
                <c:pt idx="250">
                  <c:v>1.1552627895101784</c:v>
                </c:pt>
                <c:pt idx="251">
                  <c:v>1.1667499510383272</c:v>
                </c:pt>
                <c:pt idx="252">
                  <c:v>1.1752893039935175</c:v>
                </c:pt>
                <c:pt idx="253">
                  <c:v>1.17887114614456</c:v>
                </c:pt>
                <c:pt idx="254">
                  <c:v>1.1748792938806309</c:v>
                </c:pt>
                <c:pt idx="255">
                  <c:v>1.1780644310556025</c:v>
                </c:pt>
                <c:pt idx="256">
                  <c:v>1.1847523227305465</c:v>
                </c:pt>
                <c:pt idx="257">
                  <c:v>1.1897387669358075</c:v>
                </c:pt>
                <c:pt idx="258">
                  <c:v>1.2041395029421977</c:v>
                </c:pt>
                <c:pt idx="259">
                  <c:v>1.2019183195385059</c:v>
                </c:pt>
                <c:pt idx="260">
                  <c:v>1.1932127124138354</c:v>
                </c:pt>
                <c:pt idx="261">
                  <c:v>1.1875679585207068</c:v>
                </c:pt>
                <c:pt idx="262">
                  <c:v>1.1844796079179774</c:v>
                </c:pt>
                <c:pt idx="263">
                  <c:v>1.1812303306616696</c:v>
                </c:pt>
                <c:pt idx="264">
                  <c:v>1.1853402462029488</c:v>
                </c:pt>
                <c:pt idx="265">
                  <c:v>1.1805015737706261</c:v>
                </c:pt>
                <c:pt idx="266">
                  <c:v>1.1733624798565878</c:v>
                </c:pt>
                <c:pt idx="267">
                  <c:v>1.1827103697590386</c:v>
                </c:pt>
                <c:pt idx="268">
                  <c:v>1.1819216332378033</c:v>
                </c:pt>
                <c:pt idx="269">
                  <c:v>1.1712607051356867</c:v>
                </c:pt>
                <c:pt idx="270">
                  <c:v>1.1794928958521504</c:v>
                </c:pt>
                <c:pt idx="271">
                  <c:v>1.1694167892574694</c:v>
                </c:pt>
                <c:pt idx="272">
                  <c:v>1.1549058198400519</c:v>
                </c:pt>
                <c:pt idx="273">
                  <c:v>1.1555683864170045</c:v>
                </c:pt>
                <c:pt idx="274">
                  <c:v>1.1805235825336344</c:v>
                </c:pt>
                <c:pt idx="275">
                  <c:v>1.1879215211537462</c:v>
                </c:pt>
                <c:pt idx="276">
                  <c:v>1.1795005645971715</c:v>
                </c:pt>
                <c:pt idx="277">
                  <c:v>1.1956984289677373</c:v>
                </c:pt>
                <c:pt idx="278">
                  <c:v>1.2037351043405271</c:v>
                </c:pt>
                <c:pt idx="279">
                  <c:v>1.2115923883937993</c:v>
                </c:pt>
                <c:pt idx="280">
                  <c:v>1.2117035067043835</c:v>
                </c:pt>
                <c:pt idx="281">
                  <c:v>1.2186357967058841</c:v>
                </c:pt>
                <c:pt idx="282">
                  <c:v>1.2128646653964068</c:v>
                </c:pt>
                <c:pt idx="283">
                  <c:v>1.2168099589014381</c:v>
                </c:pt>
                <c:pt idx="284">
                  <c:v>1.2221458806392478</c:v>
                </c:pt>
                <c:pt idx="285">
                  <c:v>1.2237699119983623</c:v>
                </c:pt>
                <c:pt idx="286">
                  <c:v>1.230584695591463</c:v>
                </c:pt>
                <c:pt idx="287">
                  <c:v>1.2245697077611921</c:v>
                </c:pt>
                <c:pt idx="288">
                  <c:v>1.2198590825103413</c:v>
                </c:pt>
                <c:pt idx="289">
                  <c:v>1.2233957325274318</c:v>
                </c:pt>
                <c:pt idx="290">
                  <c:v>1.2277561318416792</c:v>
                </c:pt>
                <c:pt idx="291">
                  <c:v>1.2243067708178517</c:v>
                </c:pt>
                <c:pt idx="292">
                  <c:v>1.2295179806896619</c:v>
                </c:pt>
                <c:pt idx="293">
                  <c:v>1.2132017170539702</c:v>
                </c:pt>
                <c:pt idx="294">
                  <c:v>1.2293836818529669</c:v>
                </c:pt>
                <c:pt idx="295">
                  <c:v>1.2264661527183784</c:v>
                </c:pt>
                <c:pt idx="296">
                  <c:v>1.2363548053740447</c:v>
                </c:pt>
                <c:pt idx="297">
                  <c:v>1.242320958563202</c:v>
                </c:pt>
                <c:pt idx="298">
                  <c:v>1.247554997985429</c:v>
                </c:pt>
                <c:pt idx="299">
                  <c:v>1.2429327581794136</c:v>
                </c:pt>
                <c:pt idx="300">
                  <c:v>1.240390915702811</c:v>
                </c:pt>
                <c:pt idx="301">
                  <c:v>1.2358731192726877</c:v>
                </c:pt>
                <c:pt idx="302">
                  <c:v>1.2458783973975067</c:v>
                </c:pt>
                <c:pt idx="303">
                  <c:v>1.2520444632472454</c:v>
                </c:pt>
                <c:pt idx="304">
                  <c:v>1.2504617231155368</c:v>
                </c:pt>
                <c:pt idx="305">
                  <c:v>1.2506490202732061</c:v>
                </c:pt>
                <c:pt idx="306">
                  <c:v>1.2537531430036124</c:v>
                </c:pt>
                <c:pt idx="307">
                  <c:v>1.2527676407369719</c:v>
                </c:pt>
                <c:pt idx="308">
                  <c:v>1.2493567244637396</c:v>
                </c:pt>
                <c:pt idx="309">
                  <c:v>1.2453613365864777</c:v>
                </c:pt>
                <c:pt idx="310">
                  <c:v>1.2437369338948199</c:v>
                </c:pt>
                <c:pt idx="311">
                  <c:v>1.2383279225377146</c:v>
                </c:pt>
                <c:pt idx="312">
                  <c:v>1.2521665221656069</c:v>
                </c:pt>
                <c:pt idx="313">
                  <c:v>1.2544397491119248</c:v>
                </c:pt>
                <c:pt idx="314">
                  <c:v>1.2504447036236304</c:v>
                </c:pt>
                <c:pt idx="315">
                  <c:v>1.2362129123497969</c:v>
                </c:pt>
                <c:pt idx="316">
                  <c:v>1.2315428648752669</c:v>
                </c:pt>
                <c:pt idx="317">
                  <c:v>1.2314180048621615</c:v>
                </c:pt>
                <c:pt idx="318">
                  <c:v>1.2391760614472496</c:v>
                </c:pt>
                <c:pt idx="319">
                  <c:v>1.235327448173845</c:v>
                </c:pt>
                <c:pt idx="320">
                  <c:v>1.2557238069045475</c:v>
                </c:pt>
                <c:pt idx="321">
                  <c:v>1.2549953986265439</c:v>
                </c:pt>
                <c:pt idx="322">
                  <c:v>1.2610283767244526</c:v>
                </c:pt>
                <c:pt idx="323">
                  <c:v>1.2677168771484564</c:v>
                </c:pt>
                <c:pt idx="324">
                  <c:v>1.2714078706608369</c:v>
                </c:pt>
                <c:pt idx="325">
                  <c:v>1.2774270520887485</c:v>
                </c:pt>
                <c:pt idx="326">
                  <c:v>1.2769970143630618</c:v>
                </c:pt>
                <c:pt idx="327">
                  <c:v>1.2767681413425793</c:v>
                </c:pt>
                <c:pt idx="328">
                  <c:v>1.2818137184986722</c:v>
                </c:pt>
                <c:pt idx="329">
                  <c:v>1.2704037686872065</c:v>
                </c:pt>
                <c:pt idx="330">
                  <c:v>1.2699806880063753</c:v>
                </c:pt>
                <c:pt idx="331">
                  <c:v>1.2667867619980941</c:v>
                </c:pt>
                <c:pt idx="332">
                  <c:v>1.2744677378315945</c:v>
                </c:pt>
                <c:pt idx="333">
                  <c:v>1.2741972657868099</c:v>
                </c:pt>
                <c:pt idx="334">
                  <c:v>1.274640992972071</c:v>
                </c:pt>
                <c:pt idx="335">
                  <c:v>1.2775778114483887</c:v>
                </c:pt>
                <c:pt idx="336">
                  <c:v>1.2614088604229969</c:v>
                </c:pt>
                <c:pt idx="337">
                  <c:v>1.2749814262915264</c:v>
                </c:pt>
                <c:pt idx="338">
                  <c:v>1.2815512642473859</c:v>
                </c:pt>
                <c:pt idx="339">
                  <c:v>1.2798236898517905</c:v>
                </c:pt>
                <c:pt idx="340">
                  <c:v>1.2748288632849758</c:v>
                </c:pt>
                <c:pt idx="341">
                  <c:v>1.2783599597463604</c:v>
                </c:pt>
                <c:pt idx="342">
                  <c:v>1.2790946772831522</c:v>
                </c:pt>
                <c:pt idx="343">
                  <c:v>1.2676732426749482</c:v>
                </c:pt>
                <c:pt idx="344">
                  <c:v>1.2409298189737636</c:v>
                </c:pt>
                <c:pt idx="345">
                  <c:v>1.2348638649771992</c:v>
                </c:pt>
                <c:pt idx="346">
                  <c:v>1.2424235885826784</c:v>
                </c:pt>
                <c:pt idx="347">
                  <c:v>1.2296742397807088</c:v>
                </c:pt>
                <c:pt idx="348">
                  <c:v>1.2434515708425464</c:v>
                </c:pt>
                <c:pt idx="349">
                  <c:v>1.2353861663208374</c:v>
                </c:pt>
                <c:pt idx="350">
                  <c:v>1.2068529063034374</c:v>
                </c:pt>
                <c:pt idx="351">
                  <c:v>1.2160395670679021</c:v>
                </c:pt>
                <c:pt idx="352">
                  <c:v>1.2135706193281264</c:v>
                </c:pt>
                <c:pt idx="353">
                  <c:v>1.2285740323718506</c:v>
                </c:pt>
                <c:pt idx="354">
                  <c:v>1.2448086712261504</c:v>
                </c:pt>
                <c:pt idx="355">
                  <c:v>1.2467605743706214</c:v>
                </c:pt>
                <c:pt idx="356">
                  <c:v>1.2604766324852616</c:v>
                </c:pt>
                <c:pt idx="357">
                  <c:v>1.2601371810665238</c:v>
                </c:pt>
                <c:pt idx="358">
                  <c:v>1.267437459906618</c:v>
                </c:pt>
                <c:pt idx="359">
                  <c:v>1.2735181973500922</c:v>
                </c:pt>
                <c:pt idx="360">
                  <c:v>1.2749926776652398</c:v>
                </c:pt>
                <c:pt idx="361">
                  <c:v>1.2666467585995145</c:v>
                </c:pt>
                <c:pt idx="362">
                  <c:v>1.2742635183627182</c:v>
                </c:pt>
                <c:pt idx="363">
                  <c:v>1.2718162306080236</c:v>
                </c:pt>
                <c:pt idx="364">
                  <c:v>1.2796601107643941</c:v>
                </c:pt>
                <c:pt idx="365">
                  <c:v>1.2779343663104403</c:v>
                </c:pt>
                <c:pt idx="366">
                  <c:v>1.2779620701023773</c:v>
                </c:pt>
                <c:pt idx="367">
                  <c:v>1.2842699360762198</c:v>
                </c:pt>
                <c:pt idx="368">
                  <c:v>1.2878387573370458</c:v>
                </c:pt>
                <c:pt idx="369">
                  <c:v>1.2783011756222411</c:v>
                </c:pt>
                <c:pt idx="370">
                  <c:v>1.2976703706698418</c:v>
                </c:pt>
                <c:pt idx="371">
                  <c:v>1.2976011194786654</c:v>
                </c:pt>
                <c:pt idx="372">
                  <c:v>1.299829034628954</c:v>
                </c:pt>
                <c:pt idx="373">
                  <c:v>1.300528263861237</c:v>
                </c:pt>
                <c:pt idx="374">
                  <c:v>1.299925655959254</c:v>
                </c:pt>
                <c:pt idx="375">
                  <c:v>1.2933024357147764</c:v>
                </c:pt>
                <c:pt idx="376">
                  <c:v>1.2936970909287866</c:v>
                </c:pt>
                <c:pt idx="377">
                  <c:v>1.2784701476782907</c:v>
                </c:pt>
                <c:pt idx="378">
                  <c:v>1.2748574626114717</c:v>
                </c:pt>
                <c:pt idx="379">
                  <c:v>1.287054972435562</c:v>
                </c:pt>
                <c:pt idx="380">
                  <c:v>1.2963136065119591</c:v>
                </c:pt>
                <c:pt idx="381">
                  <c:v>1.2883405835353376</c:v>
                </c:pt>
                <c:pt idx="382">
                  <c:v>1.2960994077499193</c:v>
                </c:pt>
                <c:pt idx="383">
                  <c:v>1.2922927827591355</c:v>
                </c:pt>
                <c:pt idx="384">
                  <c:v>1.2859908666692876</c:v>
                </c:pt>
                <c:pt idx="385">
                  <c:v>1.2916418216451762</c:v>
                </c:pt>
                <c:pt idx="386">
                  <c:v>1.2825680750465434</c:v>
                </c:pt>
                <c:pt idx="387">
                  <c:v>1.2801287833969821</c:v>
                </c:pt>
                <c:pt idx="388">
                  <c:v>1.2860551562385356</c:v>
                </c:pt>
                <c:pt idx="389">
                  <c:v>1.2962058442770648</c:v>
                </c:pt>
                <c:pt idx="390">
                  <c:v>1.3052982868266225</c:v>
                </c:pt>
                <c:pt idx="391">
                  <c:v>1.3090174226928772</c:v>
                </c:pt>
                <c:pt idx="392">
                  <c:v>1.3075420518771741</c:v>
                </c:pt>
                <c:pt idx="393">
                  <c:v>1.2910454289359941</c:v>
                </c:pt>
                <c:pt idx="394">
                  <c:v>1.2770913557117947</c:v>
                </c:pt>
                <c:pt idx="395">
                  <c:v>1.2818722496812331</c:v>
                </c:pt>
                <c:pt idx="396">
                  <c:v>1.2957920870583728</c:v>
                </c:pt>
                <c:pt idx="397">
                  <c:v>1.2684432093141618</c:v>
                </c:pt>
                <c:pt idx="398">
                  <c:v>1.2563523433909745</c:v>
                </c:pt>
                <c:pt idx="399">
                  <c:v>1.2666339338135628</c:v>
                </c:pt>
                <c:pt idx="400">
                  <c:v>1.2751641840484571</c:v>
                </c:pt>
                <c:pt idx="401">
                  <c:v>1.2884690251236606</c:v>
                </c:pt>
                <c:pt idx="402">
                  <c:v>1.2902251675111367</c:v>
                </c:pt>
                <c:pt idx="403">
                  <c:v>1.2950867291536563</c:v>
                </c:pt>
                <c:pt idx="404">
                  <c:v>1.3003755665773078</c:v>
                </c:pt>
                <c:pt idx="405">
                  <c:v>1.2974942611129503</c:v>
                </c:pt>
                <c:pt idx="406">
                  <c:v>1.299720117556959</c:v>
                </c:pt>
                <c:pt idx="407">
                  <c:v>1.2891542174879327</c:v>
                </c:pt>
                <c:pt idx="408">
                  <c:v>1.2933192111754102</c:v>
                </c:pt>
                <c:pt idx="409">
                  <c:v>1.2994618471057935</c:v>
                </c:pt>
                <c:pt idx="410">
                  <c:v>1.3033440573679789</c:v>
                </c:pt>
                <c:pt idx="411">
                  <c:v>1.3031572540480711</c:v>
                </c:pt>
                <c:pt idx="412">
                  <c:v>1.3013988592629311</c:v>
                </c:pt>
                <c:pt idx="413">
                  <c:v>1.3038317687741903</c:v>
                </c:pt>
                <c:pt idx="414">
                  <c:v>1.2920594748105061</c:v>
                </c:pt>
                <c:pt idx="415">
                  <c:v>1.2992959898124974</c:v>
                </c:pt>
                <c:pt idx="416">
                  <c:v>1.2975099871157671</c:v>
                </c:pt>
                <c:pt idx="417">
                  <c:v>1.2994800434932796</c:v>
                </c:pt>
                <c:pt idx="418">
                  <c:v>1.311989141044414</c:v>
                </c:pt>
                <c:pt idx="419">
                  <c:v>1.3125424165660871</c:v>
                </c:pt>
                <c:pt idx="420">
                  <c:v>1.3063575450034208</c:v>
                </c:pt>
                <c:pt idx="421">
                  <c:v>1.2940701084183541</c:v>
                </c:pt>
                <c:pt idx="422">
                  <c:v>1.2989098757162953</c:v>
                </c:pt>
                <c:pt idx="423">
                  <c:v>1.3038943510526506</c:v>
                </c:pt>
                <c:pt idx="424">
                  <c:v>1.2953934756312955</c:v>
                </c:pt>
                <c:pt idx="425">
                  <c:v>1.3058645317413544</c:v>
                </c:pt>
                <c:pt idx="426">
                  <c:v>1.3089456732316918</c:v>
                </c:pt>
                <c:pt idx="427">
                  <c:v>1.3144947813167269</c:v>
                </c:pt>
                <c:pt idx="428">
                  <c:v>1.3223422464780337</c:v>
                </c:pt>
                <c:pt idx="429">
                  <c:v>1.3208682445173092</c:v>
                </c:pt>
                <c:pt idx="430">
                  <c:v>1.3279385335565543</c:v>
                </c:pt>
                <c:pt idx="431">
                  <c:v>1.3303846277068248</c:v>
                </c:pt>
                <c:pt idx="432">
                  <c:v>1.3313525472612258</c:v>
                </c:pt>
                <c:pt idx="433">
                  <c:v>1.3308475670854738</c:v>
                </c:pt>
                <c:pt idx="434">
                  <c:v>1.3333626946443315</c:v>
                </c:pt>
                <c:pt idx="435">
                  <c:v>1.3420350253239561</c:v>
                </c:pt>
                <c:pt idx="436">
                  <c:v>1.348231326481516</c:v>
                </c:pt>
                <c:pt idx="437">
                  <c:v>1.3494963595183089</c:v>
                </c:pt>
                <c:pt idx="438">
                  <c:v>1.3491643511658817</c:v>
                </c:pt>
                <c:pt idx="439">
                  <c:v>1.3443838589237453</c:v>
                </c:pt>
                <c:pt idx="440">
                  <c:v>1.3348197454963655</c:v>
                </c:pt>
                <c:pt idx="441">
                  <c:v>1.3389972426974126</c:v>
                </c:pt>
                <c:pt idx="442">
                  <c:v>1.340117123573014</c:v>
                </c:pt>
                <c:pt idx="443">
                  <c:v>1.3430254894321461</c:v>
                </c:pt>
                <c:pt idx="444">
                  <c:v>1.3533523456416161</c:v>
                </c:pt>
                <c:pt idx="445">
                  <c:v>1.3550801208894896</c:v>
                </c:pt>
                <c:pt idx="446">
                  <c:v>1.3574224527842036</c:v>
                </c:pt>
                <c:pt idx="447">
                  <c:v>1.3572426379140525</c:v>
                </c:pt>
                <c:pt idx="448">
                  <c:v>1.3484801383634069</c:v>
                </c:pt>
                <c:pt idx="449">
                  <c:v>1.3550681818451382</c:v>
                </c:pt>
                <c:pt idx="450">
                  <c:v>1.3534698118378652</c:v>
                </c:pt>
                <c:pt idx="451">
                  <c:v>1.3560536536387151</c:v>
                </c:pt>
                <c:pt idx="452">
                  <c:v>1.3555487461088109</c:v>
                </c:pt>
                <c:pt idx="453">
                  <c:v>1.3645707229934712</c:v>
                </c:pt>
                <c:pt idx="454">
                  <c:v>1.3654693901484976</c:v>
                </c:pt>
                <c:pt idx="455">
                  <c:v>1.3729311031361509</c:v>
                </c:pt>
                <c:pt idx="456">
                  <c:v>1.3675337252982314</c:v>
                </c:pt>
                <c:pt idx="457">
                  <c:v>1.357860161035475</c:v>
                </c:pt>
                <c:pt idx="458">
                  <c:v>1.3641518318045225</c:v>
                </c:pt>
                <c:pt idx="459">
                  <c:v>1.3585046825623168</c:v>
                </c:pt>
                <c:pt idx="460">
                  <c:v>1.3605015440230555</c:v>
                </c:pt>
                <c:pt idx="461">
                  <c:v>1.3670752776635666</c:v>
                </c:pt>
                <c:pt idx="462">
                  <c:v>1.3644313653369498</c:v>
                </c:pt>
                <c:pt idx="463">
                  <c:v>1.3701515077369448</c:v>
                </c:pt>
                <c:pt idx="464">
                  <c:v>1.3538403602547466</c:v>
                </c:pt>
                <c:pt idx="465">
                  <c:v>1.3676666190406419</c:v>
                </c:pt>
                <c:pt idx="466">
                  <c:v>1.364489579120451</c:v>
                </c:pt>
                <c:pt idx="467">
                  <c:v>1.3713169376383807</c:v>
                </c:pt>
                <c:pt idx="468">
                  <c:v>1.3737207336786861</c:v>
                </c:pt>
                <c:pt idx="469">
                  <c:v>1.3743911802147115</c:v>
                </c:pt>
                <c:pt idx="470">
                  <c:v>1.3677103490837901</c:v>
                </c:pt>
                <c:pt idx="471">
                  <c:v>1.3681043575009333</c:v>
                </c:pt>
                <c:pt idx="472">
                  <c:v>1.3618958638698511</c:v>
                </c:pt>
                <c:pt idx="473">
                  <c:v>1.3619788215724589</c:v>
                </c:pt>
                <c:pt idx="474">
                  <c:v>1.3344641496889877</c:v>
                </c:pt>
                <c:pt idx="475">
                  <c:v>1.3306433037269758</c:v>
                </c:pt>
                <c:pt idx="476">
                  <c:v>1.3401751437083478</c:v>
                </c:pt>
                <c:pt idx="477">
                  <c:v>1.3271316694796171</c:v>
                </c:pt>
                <c:pt idx="478">
                  <c:v>1.3271524034821871</c:v>
                </c:pt>
                <c:pt idx="479">
                  <c:v>1.3197573876543098</c:v>
                </c:pt>
                <c:pt idx="480">
                  <c:v>1.3348889500098813</c:v>
                </c:pt>
                <c:pt idx="481">
                  <c:v>1.3385673494999633</c:v>
                </c:pt>
                <c:pt idx="482">
                  <c:v>1.336374830144603</c:v>
                </c:pt>
                <c:pt idx="483">
                  <c:v>1.3453082047573526</c:v>
                </c:pt>
                <c:pt idx="484">
                  <c:v>1.3511419397309463</c:v>
                </c:pt>
                <c:pt idx="485">
                  <c:v>1.3510590102776041</c:v>
                </c:pt>
                <c:pt idx="486">
                  <c:v>1.362536956611361</c:v>
                </c:pt>
                <c:pt idx="487">
                  <c:v>1.3693335601157282</c:v>
                </c:pt>
                <c:pt idx="488">
                  <c:v>1.3727222923895421</c:v>
                </c:pt>
                <c:pt idx="489">
                  <c:v>1.3767657209169268</c:v>
                </c:pt>
                <c:pt idx="490">
                  <c:v>1.3740196382625078</c:v>
                </c:pt>
                <c:pt idx="491">
                  <c:v>1.3805824289186481</c:v>
                </c:pt>
                <c:pt idx="492">
                  <c:v>1.3820327875370215</c:v>
                </c:pt>
                <c:pt idx="493">
                  <c:v>1.38210188675794</c:v>
                </c:pt>
                <c:pt idx="494">
                  <c:v>1.3797642990061314</c:v>
                </c:pt>
                <c:pt idx="495">
                  <c:v>1.3843380960663458</c:v>
                </c:pt>
                <c:pt idx="496">
                  <c:v>1.3835846959630138</c:v>
                </c:pt>
                <c:pt idx="497">
                  <c:v>1.3825063086360247</c:v>
                </c:pt>
                <c:pt idx="498">
                  <c:v>1.3803832959075537</c:v>
                </c:pt>
                <c:pt idx="499">
                  <c:v>1.3873173468579663</c:v>
                </c:pt>
                <c:pt idx="500">
                  <c:v>1.3830473438461373</c:v>
                </c:pt>
                <c:pt idx="501">
                  <c:v>1.3739656014284347</c:v>
                </c:pt>
                <c:pt idx="502">
                  <c:v>1.3789660715965968</c:v>
                </c:pt>
                <c:pt idx="503">
                  <c:v>1.3801816465291912</c:v>
                </c:pt>
                <c:pt idx="504">
                  <c:v>1.3719275397384743</c:v>
                </c:pt>
                <c:pt idx="505">
                  <c:v>1.3709529408864884</c:v>
                </c:pt>
                <c:pt idx="506">
                  <c:v>1.3811754783006986</c:v>
                </c:pt>
                <c:pt idx="507">
                  <c:v>1.3829638548932115</c:v>
                </c:pt>
                <c:pt idx="508">
                  <c:v>1.3897116640999632</c:v>
                </c:pt>
                <c:pt idx="509">
                  <c:v>1.3890482116697462</c:v>
                </c:pt>
                <c:pt idx="510">
                  <c:v>1.3778724715242545</c:v>
                </c:pt>
                <c:pt idx="511">
                  <c:v>1.369890125134791</c:v>
                </c:pt>
                <c:pt idx="512">
                  <c:v>1.3805779560740528</c:v>
                </c:pt>
                <c:pt idx="513">
                  <c:v>1.3580733151481923</c:v>
                </c:pt>
                <c:pt idx="514">
                  <c:v>1.369670267787279</c:v>
                </c:pt>
                <c:pt idx="515">
                  <c:v>1.3661774882684408</c:v>
                </c:pt>
                <c:pt idx="516">
                  <c:v>1.3623661103794864</c:v>
                </c:pt>
                <c:pt idx="517">
                  <c:v>1.3441960920569189</c:v>
                </c:pt>
                <c:pt idx="518">
                  <c:v>1.3442029989537752</c:v>
                </c:pt>
                <c:pt idx="519">
                  <c:v>1.3591285528005626</c:v>
                </c:pt>
                <c:pt idx="520">
                  <c:v>1.3569996868764735</c:v>
                </c:pt>
                <c:pt idx="521">
                  <c:v>1.3363167952079524</c:v>
                </c:pt>
                <c:pt idx="522">
                  <c:v>1.3594496782888921</c:v>
                </c:pt>
                <c:pt idx="523">
                  <c:v>1.3310673315788544</c:v>
                </c:pt>
                <c:pt idx="524">
                  <c:v>1.3157372922257451</c:v>
                </c:pt>
                <c:pt idx="525">
                  <c:v>1.317813052633785</c:v>
                </c:pt>
                <c:pt idx="526">
                  <c:v>1.3070948554169739</c:v>
                </c:pt>
                <c:pt idx="527">
                  <c:v>1.3072843275928443</c:v>
                </c:pt>
                <c:pt idx="528">
                  <c:v>1.3240199376727342</c:v>
                </c:pt>
                <c:pt idx="529">
                  <c:v>1.336069996934472</c:v>
                </c:pt>
                <c:pt idx="530">
                  <c:v>1.3619701959662189</c:v>
                </c:pt>
                <c:pt idx="531">
                  <c:v>1.3519922961193322</c:v>
                </c:pt>
                <c:pt idx="532">
                  <c:v>1.3685248981964193</c:v>
                </c:pt>
                <c:pt idx="533">
                  <c:v>1.3781438286369638</c:v>
                </c:pt>
                <c:pt idx="534">
                  <c:v>1.3760728619492251</c:v>
                </c:pt>
                <c:pt idx="535">
                  <c:v>1.3924045659221904</c:v>
                </c:pt>
                <c:pt idx="536">
                  <c:v>1.3904742531594942</c:v>
                </c:pt>
                <c:pt idx="537">
                  <c:v>1.399110224055407</c:v>
                </c:pt>
                <c:pt idx="538">
                  <c:v>1.4154281896956762</c:v>
                </c:pt>
                <c:pt idx="539">
                  <c:v>1.4152598475004923</c:v>
                </c:pt>
                <c:pt idx="540">
                  <c:v>1.4112492670472399</c:v>
                </c:pt>
                <c:pt idx="541">
                  <c:v>1.4192712672002172</c:v>
                </c:pt>
                <c:pt idx="542">
                  <c:v>1.4246196438388008</c:v>
                </c:pt>
                <c:pt idx="543">
                  <c:v>1.4251175259924218</c:v>
                </c:pt>
                <c:pt idx="544">
                  <c:v>1.429557257120933</c:v>
                </c:pt>
                <c:pt idx="545">
                  <c:v>1.4285546568009293</c:v>
                </c:pt>
                <c:pt idx="546">
                  <c:v>1.4293113993126265</c:v>
                </c:pt>
                <c:pt idx="547">
                  <c:v>1.4296547858461111</c:v>
                </c:pt>
                <c:pt idx="548">
                  <c:v>1.4307057090074506</c:v>
                </c:pt>
                <c:pt idx="549">
                  <c:v>1.4380320657206951</c:v>
                </c:pt>
                <c:pt idx="550">
                  <c:v>1.4358717838074864</c:v>
                </c:pt>
                <c:pt idx="551">
                  <c:v>1.4386934868315062</c:v>
                </c:pt>
                <c:pt idx="552">
                  <c:v>1.4462080887848405</c:v>
                </c:pt>
                <c:pt idx="553">
                  <c:v>1.4503442038372303</c:v>
                </c:pt>
                <c:pt idx="554">
                  <c:v>1.4486752229812061</c:v>
                </c:pt>
                <c:pt idx="555">
                  <c:v>1.4527344529023927</c:v>
                </c:pt>
                <c:pt idx="556">
                  <c:v>1.4490362917623951</c:v>
                </c:pt>
                <c:pt idx="557">
                  <c:v>1.4391064337144166</c:v>
                </c:pt>
                <c:pt idx="558">
                  <c:v>1.4482650719752321</c:v>
                </c:pt>
                <c:pt idx="559">
                  <c:v>1.4537071594146482</c:v>
                </c:pt>
                <c:pt idx="560">
                  <c:v>1.4520172301297603</c:v>
                </c:pt>
                <c:pt idx="561">
                  <c:v>1.4544330055394721</c:v>
                </c:pt>
                <c:pt idx="562">
                  <c:v>1.443840378507584</c:v>
                </c:pt>
                <c:pt idx="563">
                  <c:v>1.4434969515823151</c:v>
                </c:pt>
                <c:pt idx="564">
                  <c:v>1.4196993233805026</c:v>
                </c:pt>
                <c:pt idx="565">
                  <c:v>1.4261241198451318</c:v>
                </c:pt>
                <c:pt idx="566">
                  <c:v>1.402812031212898</c:v>
                </c:pt>
                <c:pt idx="567">
                  <c:v>1.3938862038485667</c:v>
                </c:pt>
                <c:pt idx="568">
                  <c:v>1.3820029720589015</c:v>
                </c:pt>
                <c:pt idx="569">
                  <c:v>1.4098476522638155</c:v>
                </c:pt>
                <c:pt idx="570">
                  <c:v>1.4433052990503883</c:v>
                </c:pt>
                <c:pt idx="571">
                  <c:v>1.4498863030837739</c:v>
                </c:pt>
                <c:pt idx="572">
                  <c:v>1.4554004476372226</c:v>
                </c:pt>
                <c:pt idx="573">
                  <c:v>1.457939968519649</c:v>
                </c:pt>
                <c:pt idx="574">
                  <c:v>1.4577368957460011</c:v>
                </c:pt>
                <c:pt idx="575">
                  <c:v>1.4625533230888843</c:v>
                </c:pt>
                <c:pt idx="576">
                  <c:v>1.4638131373869969</c:v>
                </c:pt>
                <c:pt idx="577">
                  <c:v>1.4566395640725671</c:v>
                </c:pt>
                <c:pt idx="578">
                  <c:v>1.4415425303881935</c:v>
                </c:pt>
                <c:pt idx="579">
                  <c:v>1.4410523407979501</c:v>
                </c:pt>
                <c:pt idx="580">
                  <c:v>1.4144689377097646</c:v>
                </c:pt>
                <c:pt idx="581">
                  <c:v>1.401833106020409</c:v>
                </c:pt>
                <c:pt idx="582">
                  <c:v>1.4180421047765246</c:v>
                </c:pt>
                <c:pt idx="583">
                  <c:v>1.4431843206636374</c:v>
                </c:pt>
                <c:pt idx="584">
                  <c:v>1.4310047067307219</c:v>
                </c:pt>
                <c:pt idx="585">
                  <c:v>1.4193755138931892</c:v>
                </c:pt>
                <c:pt idx="586">
                  <c:v>1.4157108352049512</c:v>
                </c:pt>
                <c:pt idx="587">
                  <c:v>1.4074572067794697</c:v>
                </c:pt>
                <c:pt idx="588">
                  <c:v>1.3943806410165518</c:v>
                </c:pt>
                <c:pt idx="589">
                  <c:v>1.4129745583328448</c:v>
                </c:pt>
                <c:pt idx="590">
                  <c:v>1.4151629027547961</c:v>
                </c:pt>
                <c:pt idx="591">
                  <c:v>1.4218431673029956</c:v>
                </c:pt>
                <c:pt idx="592">
                  <c:v>1.4433902876821245</c:v>
                </c:pt>
                <c:pt idx="593">
                  <c:v>1.4354419170815118</c:v>
                </c:pt>
                <c:pt idx="594">
                  <c:v>1.4391240532446616</c:v>
                </c:pt>
                <c:pt idx="595">
                  <c:v>1.4197271519165933</c:v>
                </c:pt>
                <c:pt idx="596">
                  <c:v>1.4004366151689456</c:v>
                </c:pt>
                <c:pt idx="597">
                  <c:v>1.413726106225031</c:v>
                </c:pt>
                <c:pt idx="598">
                  <c:v>1.3952386768864038</c:v>
                </c:pt>
                <c:pt idx="599">
                  <c:v>1.4132082030231006</c:v>
                </c:pt>
                <c:pt idx="600">
                  <c:v>1.4334682557120768</c:v>
                </c:pt>
                <c:pt idx="601">
                  <c:v>1.4274982946746932</c:v>
                </c:pt>
                <c:pt idx="602">
                  <c:v>1.4421141728146494</c:v>
                </c:pt>
                <c:pt idx="603">
                  <c:v>1.4371763682783389</c:v>
                </c:pt>
                <c:pt idx="604">
                  <c:v>1.4310593880965297</c:v>
                </c:pt>
                <c:pt idx="605">
                  <c:v>1.4462557108482437</c:v>
                </c:pt>
                <c:pt idx="606">
                  <c:v>1.4462137612104971</c:v>
                </c:pt>
                <c:pt idx="607">
                  <c:v>1.4600949816267501</c:v>
                </c:pt>
                <c:pt idx="608">
                  <c:v>1.4660323914831845</c:v>
                </c:pt>
                <c:pt idx="609">
                  <c:v>1.4683725503719507</c:v>
                </c:pt>
                <c:pt idx="610">
                  <c:v>1.4679110640498747</c:v>
                </c:pt>
                <c:pt idx="611">
                  <c:v>1.4663512162582371</c:v>
                </c:pt>
                <c:pt idx="612">
                  <c:v>1.4753073907962357</c:v>
                </c:pt>
                <c:pt idx="613">
                  <c:v>1.4748598999492375</c:v>
                </c:pt>
                <c:pt idx="614">
                  <c:v>1.4789230505414859</c:v>
                </c:pt>
                <c:pt idx="615">
                  <c:v>1.4777900815869685</c:v>
                </c:pt>
                <c:pt idx="616">
                  <c:v>1.4756072922611991</c:v>
                </c:pt>
                <c:pt idx="617">
                  <c:v>1.4712384799374658</c:v>
                </c:pt>
                <c:pt idx="618">
                  <c:v>1.4802222871577839</c:v>
                </c:pt>
                <c:pt idx="619">
                  <c:v>1.4734888488776234</c:v>
                </c:pt>
                <c:pt idx="620">
                  <c:v>1.4670082072591493</c:v>
                </c:pt>
                <c:pt idx="621">
                  <c:v>1.4687618110989105</c:v>
                </c:pt>
                <c:pt idx="622">
                  <c:v>1.4477947332161332</c:v>
                </c:pt>
                <c:pt idx="623">
                  <c:v>1.4534942666654964</c:v>
                </c:pt>
                <c:pt idx="624">
                  <c:v>1.4286295284268107</c:v>
                </c:pt>
                <c:pt idx="625">
                  <c:v>1.4258872752337222</c:v>
                </c:pt>
                <c:pt idx="626">
                  <c:v>1.4437432638362604</c:v>
                </c:pt>
                <c:pt idx="627">
                  <c:v>1.4349462283718835</c:v>
                </c:pt>
                <c:pt idx="628">
                  <c:v>1.4542360521298074</c:v>
                </c:pt>
                <c:pt idx="629">
                  <c:v>1.4493996411427037</c:v>
                </c:pt>
                <c:pt idx="630">
                  <c:v>1.466915803393479</c:v>
                </c:pt>
                <c:pt idx="631">
                  <c:v>1.4597506553883939</c:v>
                </c:pt>
                <c:pt idx="632">
                  <c:v>1.4728480421997545</c:v>
                </c:pt>
                <c:pt idx="633">
                  <c:v>1.4702747216343546</c:v>
                </c:pt>
                <c:pt idx="634">
                  <c:v>1.4612202070393823</c:v>
                </c:pt>
                <c:pt idx="635">
                  <c:v>1.4397900242252077</c:v>
                </c:pt>
                <c:pt idx="636">
                  <c:v>1.4363629502673669</c:v>
                </c:pt>
                <c:pt idx="637">
                  <c:v>1.439760959497089</c:v>
                </c:pt>
                <c:pt idx="638">
                  <c:v>1.4572719035902864</c:v>
                </c:pt>
                <c:pt idx="639">
                  <c:v>1.4443974324687441</c:v>
                </c:pt>
                <c:pt idx="640">
                  <c:v>1.4386584403581018</c:v>
                </c:pt>
                <c:pt idx="641">
                  <c:v>1.443727471015827</c:v>
                </c:pt>
                <c:pt idx="642">
                  <c:v>1.4532373001502201</c:v>
                </c:pt>
                <c:pt idx="643">
                  <c:v>1.4502377980003593</c:v>
                </c:pt>
                <c:pt idx="644">
                  <c:v>1.4541230228995088</c:v>
                </c:pt>
                <c:pt idx="645">
                  <c:v>1.4605903246988734</c:v>
                </c:pt>
                <c:pt idx="646">
                  <c:v>1.468169789930504</c:v>
                </c:pt>
                <c:pt idx="647">
                  <c:v>1.4614283267640735</c:v>
                </c:pt>
                <c:pt idx="648">
                  <c:v>1.463808054764143</c:v>
                </c:pt>
                <c:pt idx="649">
                  <c:v>1.4713248359038602</c:v>
                </c:pt>
                <c:pt idx="650">
                  <c:v>1.4701789714370548</c:v>
                </c:pt>
                <c:pt idx="651">
                  <c:v>1.4534546918226185</c:v>
                </c:pt>
                <c:pt idx="652">
                  <c:v>1.4668159552227371</c:v>
                </c:pt>
                <c:pt idx="653">
                  <c:v>1.4646424748297528</c:v>
                </c:pt>
                <c:pt idx="654">
                  <c:v>1.4720749788393777</c:v>
                </c:pt>
                <c:pt idx="655">
                  <c:v>1.4755416486772677</c:v>
                </c:pt>
                <c:pt idx="656">
                  <c:v>1.4788620041861371</c:v>
                </c:pt>
                <c:pt idx="657">
                  <c:v>1.4727248690400268</c:v>
                </c:pt>
                <c:pt idx="658">
                  <c:v>1.476797487569917</c:v>
                </c:pt>
                <c:pt idx="659">
                  <c:v>1.4712633516374902</c:v>
                </c:pt>
                <c:pt idx="660">
                  <c:v>1.4562851383665969</c:v>
                </c:pt>
                <c:pt idx="661">
                  <c:v>1.4721058745595816</c:v>
                </c:pt>
                <c:pt idx="662">
                  <c:v>1.476428649120723</c:v>
                </c:pt>
                <c:pt idx="663">
                  <c:v>1.4588473525914465</c:v>
                </c:pt>
                <c:pt idx="664">
                  <c:v>1.4523326466964184</c:v>
                </c:pt>
                <c:pt idx="665">
                  <c:v>1.4578030950996137</c:v>
                </c:pt>
                <c:pt idx="666">
                  <c:v>1.4772911553349428</c:v>
                </c:pt>
                <c:pt idx="667">
                  <c:v>1.4697532071689186</c:v>
                </c:pt>
                <c:pt idx="668">
                  <c:v>1.4654115339162237</c:v>
                </c:pt>
                <c:pt idx="669">
                  <c:v>1.4649646769555922</c:v>
                </c:pt>
                <c:pt idx="670">
                  <c:v>1.4806713673969256</c:v>
                </c:pt>
                <c:pt idx="671">
                  <c:v>1.481808780746442</c:v>
                </c:pt>
                <c:pt idx="672">
                  <c:v>1.4863184082384731</c:v>
                </c:pt>
                <c:pt idx="673">
                  <c:v>1.4853617524058462</c:v>
                </c:pt>
                <c:pt idx="674">
                  <c:v>1.4839789420006562</c:v>
                </c:pt>
                <c:pt idx="675">
                  <c:v>1.4874442699181218</c:v>
                </c:pt>
                <c:pt idx="676">
                  <c:v>1.484117778367628</c:v>
                </c:pt>
                <c:pt idx="677">
                  <c:v>1.4687791923623623</c:v>
                </c:pt>
                <c:pt idx="678">
                  <c:v>1.4821757877269996</c:v>
                </c:pt>
                <c:pt idx="679">
                  <c:v>1.480296994246449</c:v>
                </c:pt>
                <c:pt idx="680">
                  <c:v>1.470914211993307</c:v>
                </c:pt>
                <c:pt idx="681">
                  <c:v>1.4739403264113153</c:v>
                </c:pt>
                <c:pt idx="682">
                  <c:v>1.4724528837514446</c:v>
                </c:pt>
                <c:pt idx="683">
                  <c:v>1.4755695414674579</c:v>
                </c:pt>
                <c:pt idx="684">
                  <c:v>1.4627902654849383</c:v>
                </c:pt>
                <c:pt idx="685">
                  <c:v>1.4606879277705787</c:v>
                </c:pt>
                <c:pt idx="686">
                  <c:v>1.4511999751465836</c:v>
                </c:pt>
                <c:pt idx="687">
                  <c:v>1.4518070506337488</c:v>
                </c:pt>
                <c:pt idx="688">
                  <c:v>1.4691858604752936</c:v>
                </c:pt>
                <c:pt idx="689">
                  <c:v>1.4717378989376815</c:v>
                </c:pt>
                <c:pt idx="690">
                  <c:v>1.461407954574776</c:v>
                </c:pt>
                <c:pt idx="691">
                  <c:v>1.4546369511589521</c:v>
                </c:pt>
                <c:pt idx="692">
                  <c:v>1.4628900944070564</c:v>
                </c:pt>
                <c:pt idx="693">
                  <c:v>1.4657832973868237</c:v>
                </c:pt>
                <c:pt idx="694">
                  <c:v>1.4802270919371103</c:v>
                </c:pt>
                <c:pt idx="695">
                  <c:v>1.4723558138337334</c:v>
                </c:pt>
                <c:pt idx="696">
                  <c:v>1.4813023150119369</c:v>
                </c:pt>
                <c:pt idx="697">
                  <c:v>1.4822440313527463</c:v>
                </c:pt>
                <c:pt idx="698">
                  <c:v>1.4713042911028169</c:v>
                </c:pt>
                <c:pt idx="699">
                  <c:v>1.4669227543146819</c:v>
                </c:pt>
                <c:pt idx="700">
                  <c:v>1.4663504736763098</c:v>
                </c:pt>
                <c:pt idx="701">
                  <c:v>1.4354296556876367</c:v>
                </c:pt>
                <c:pt idx="702">
                  <c:v>1.439240517704703</c:v>
                </c:pt>
                <c:pt idx="703">
                  <c:v>1.4491888160191424</c:v>
                </c:pt>
                <c:pt idx="704">
                  <c:v>1.4487422892031057</c:v>
                </c:pt>
                <c:pt idx="705">
                  <c:v>1.4431367817638527</c:v>
                </c:pt>
                <c:pt idx="706">
                  <c:v>1.4518858318202548</c:v>
                </c:pt>
                <c:pt idx="707">
                  <c:v>1.427504387198377</c:v>
                </c:pt>
                <c:pt idx="708">
                  <c:v>1.4307300408114911</c:v>
                </c:pt>
                <c:pt idx="709">
                  <c:v>1.4482750239513129</c:v>
                </c:pt>
                <c:pt idx="710">
                  <c:v>1.464213693829296</c:v>
                </c:pt>
                <c:pt idx="711">
                  <c:v>1.470719697351536</c:v>
                </c:pt>
                <c:pt idx="712">
                  <c:v>1.4696383755288291</c:v>
                </c:pt>
                <c:pt idx="713">
                  <c:v>1.4813700118134281</c:v>
                </c:pt>
                <c:pt idx="714">
                  <c:v>1.4830078745316539</c:v>
                </c:pt>
                <c:pt idx="715">
                  <c:v>1.4841510842910255</c:v>
                </c:pt>
                <c:pt idx="716">
                  <c:v>1.4778126252034376</c:v>
                </c:pt>
                <c:pt idx="717">
                  <c:v>1.4742798590580626</c:v>
                </c:pt>
                <c:pt idx="718">
                  <c:v>1.4658879485786436</c:v>
                </c:pt>
                <c:pt idx="719">
                  <c:v>1.4501134987617683</c:v>
                </c:pt>
                <c:pt idx="720">
                  <c:v>1.4417148038049266</c:v>
                </c:pt>
                <c:pt idx="721">
                  <c:v>1.4594623445383936</c:v>
                </c:pt>
                <c:pt idx="722">
                  <c:v>1.4701049052364552</c:v>
                </c:pt>
                <c:pt idx="723">
                  <c:v>1.4701467369230341</c:v>
                </c:pt>
                <c:pt idx="724">
                  <c:v>1.4668033275195445</c:v>
                </c:pt>
                <c:pt idx="725">
                  <c:v>1.4627539664227147</c:v>
                </c:pt>
                <c:pt idx="726">
                  <c:v>1.4594594741147</c:v>
                </c:pt>
                <c:pt idx="727">
                  <c:v>1.4639981434905871</c:v>
                </c:pt>
                <c:pt idx="728">
                  <c:v>1.4526035792159757</c:v>
                </c:pt>
                <c:pt idx="729">
                  <c:v>1.4484214933644692</c:v>
                </c:pt>
                <c:pt idx="730">
                  <c:v>1.4668554103500571</c:v>
                </c:pt>
                <c:pt idx="731">
                  <c:v>1.4527690071994657</c:v>
                </c:pt>
                <c:pt idx="732">
                  <c:v>1.4541485755813899</c:v>
                </c:pt>
                <c:pt idx="733">
                  <c:v>1.4522931533971988</c:v>
                </c:pt>
                <c:pt idx="734">
                  <c:v>1.4579632864223564</c:v>
                </c:pt>
                <c:pt idx="735">
                  <c:v>1.4655416895635824</c:v>
                </c:pt>
                <c:pt idx="736">
                  <c:v>1.4616888192282105</c:v>
                </c:pt>
                <c:pt idx="737">
                  <c:v>1.4495725512558004</c:v>
                </c:pt>
                <c:pt idx="738">
                  <c:v>1.418659113137231</c:v>
                </c:pt>
                <c:pt idx="739">
                  <c:v>1.3727381680932476</c:v>
                </c:pt>
                <c:pt idx="740">
                  <c:v>1.3175384221709916</c:v>
                </c:pt>
                <c:pt idx="741">
                  <c:v>1.2996011081953098</c:v>
                </c:pt>
                <c:pt idx="742">
                  <c:v>1.3493645066411089</c:v>
                </c:pt>
                <c:pt idx="743">
                  <c:v>1.3817590273384852</c:v>
                </c:pt>
                <c:pt idx="744">
                  <c:v>1.3825999255460582</c:v>
                </c:pt>
                <c:pt idx="745">
                  <c:v>1.3709486061641476</c:v>
                </c:pt>
                <c:pt idx="746">
                  <c:v>1.3297891510346698</c:v>
                </c:pt>
                <c:pt idx="747">
                  <c:v>1.3538951248585469</c:v>
                </c:pt>
                <c:pt idx="748">
                  <c:v>1.3554712018641275</c:v>
                </c:pt>
                <c:pt idx="749">
                  <c:v>1.3345314882920587</c:v>
                </c:pt>
                <c:pt idx="750">
                  <c:v>1.3675926436994417</c:v>
                </c:pt>
                <c:pt idx="751">
                  <c:v>1.3484531319603268</c:v>
                </c:pt>
                <c:pt idx="752">
                  <c:v>1.3555514911233282</c:v>
                </c:pt>
                <c:pt idx="753">
                  <c:v>1.3616202972563878</c:v>
                </c:pt>
                <c:pt idx="754">
                  <c:v>1.3560403346257426</c:v>
                </c:pt>
                <c:pt idx="755">
                  <c:v>1.3733294690806446</c:v>
                </c:pt>
                <c:pt idx="756">
                  <c:v>1.3852330687766401</c:v>
                </c:pt>
                <c:pt idx="757">
                  <c:v>1.3816809287191598</c:v>
                </c:pt>
                <c:pt idx="758">
                  <c:v>1.3591646826276418</c:v>
                </c:pt>
                <c:pt idx="759">
                  <c:v>1.3653562511756996</c:v>
                </c:pt>
                <c:pt idx="760">
                  <c:v>1.3484327425179421</c:v>
                </c:pt>
                <c:pt idx="761">
                  <c:v>1.3456674382819047</c:v>
                </c:pt>
                <c:pt idx="762">
                  <c:v>1.3411343667270319</c:v>
                </c:pt>
                <c:pt idx="763">
                  <c:v>1.3405095467663288</c:v>
                </c:pt>
                <c:pt idx="764">
                  <c:v>1.3056546373381641</c:v>
                </c:pt>
                <c:pt idx="765">
                  <c:v>1.307263363707089</c:v>
                </c:pt>
                <c:pt idx="766">
                  <c:v>1.3319652360135597</c:v>
                </c:pt>
                <c:pt idx="767">
                  <c:v>1.3345918472915184</c:v>
                </c:pt>
                <c:pt idx="768">
                  <c:v>1.3535614323284584</c:v>
                </c:pt>
                <c:pt idx="769">
                  <c:v>1.3780941396695405</c:v>
                </c:pt>
                <c:pt idx="770">
                  <c:v>1.3731403226271037</c:v>
                </c:pt>
                <c:pt idx="771">
                  <c:v>1.3841303391785704</c:v>
                </c:pt>
                <c:pt idx="772">
                  <c:v>1.3962826318478805</c:v>
                </c:pt>
                <c:pt idx="773">
                  <c:v>1.3972947524002495</c:v>
                </c:pt>
                <c:pt idx="774">
                  <c:v>1.3877249408041765</c:v>
                </c:pt>
                <c:pt idx="775">
                  <c:v>1.3811645332361893</c:v>
                </c:pt>
                <c:pt idx="776">
                  <c:v>1.4015278066898718</c:v>
                </c:pt>
                <c:pt idx="777">
                  <c:v>1.4079188594591678</c:v>
                </c:pt>
                <c:pt idx="778">
                  <c:v>1.4082996802960599</c:v>
                </c:pt>
                <c:pt idx="779">
                  <c:v>1.4062969459584198</c:v>
                </c:pt>
                <c:pt idx="780">
                  <c:v>1.3980807822366574</c:v>
                </c:pt>
                <c:pt idx="781">
                  <c:v>1.4211362713006981</c:v>
                </c:pt>
                <c:pt idx="782">
                  <c:v>1.4367261444206825</c:v>
                </c:pt>
                <c:pt idx="783">
                  <c:v>1.4339748899202698</c:v>
                </c:pt>
                <c:pt idx="784">
                  <c:v>1.4303076900411387</c:v>
                </c:pt>
                <c:pt idx="785">
                  <c:v>1.4471429690476996</c:v>
                </c:pt>
                <c:pt idx="786">
                  <c:v>1.4464920635345417</c:v>
                </c:pt>
                <c:pt idx="787">
                  <c:v>1.4395176929640841</c:v>
                </c:pt>
                <c:pt idx="788">
                  <c:v>1.4565096227598284</c:v>
                </c:pt>
                <c:pt idx="789">
                  <c:v>1.4604776758447167</c:v>
                </c:pt>
                <c:pt idx="790">
                  <c:v>1.4552905319027298</c:v>
                </c:pt>
                <c:pt idx="791">
                  <c:v>1.4536420816303675</c:v>
                </c:pt>
                <c:pt idx="792">
                  <c:v>1.4531366632554754</c:v>
                </c:pt>
                <c:pt idx="793">
                  <c:v>1.4387922404711553</c:v>
                </c:pt>
                <c:pt idx="794">
                  <c:v>1.4409641071600667</c:v>
                </c:pt>
                <c:pt idx="795">
                  <c:v>1.4206621491256728</c:v>
                </c:pt>
                <c:pt idx="796">
                  <c:v>1.4046503290931058</c:v>
                </c:pt>
                <c:pt idx="797">
                  <c:v>1.4254298139393149</c:v>
                </c:pt>
                <c:pt idx="798">
                  <c:v>1.4235193431731259</c:v>
                </c:pt>
                <c:pt idx="799">
                  <c:v>1.4463428619824166</c:v>
                </c:pt>
                <c:pt idx="800">
                  <c:v>1.4447176091968623</c:v>
                </c:pt>
                <c:pt idx="801">
                  <c:v>1.4502118529037109</c:v>
                </c:pt>
                <c:pt idx="802">
                  <c:v>1.4484198212464356</c:v>
                </c:pt>
                <c:pt idx="803">
                  <c:v>1.4501888393598197</c:v>
                </c:pt>
                <c:pt idx="804">
                  <c:v>1.4500014051568511</c:v>
                </c:pt>
                <c:pt idx="805">
                  <c:v>1.4508619030750813</c:v>
                </c:pt>
                <c:pt idx="806">
                  <c:v>1.4441129193335471</c:v>
                </c:pt>
                <c:pt idx="807">
                  <c:v>1.459455106297483</c:v>
                </c:pt>
                <c:pt idx="808">
                  <c:v>1.4433184175168747</c:v>
                </c:pt>
                <c:pt idx="809">
                  <c:v>1.4224222282203502</c:v>
                </c:pt>
                <c:pt idx="810">
                  <c:v>1.4513229199151962</c:v>
                </c:pt>
                <c:pt idx="811">
                  <c:v>1.4411431887336639</c:v>
                </c:pt>
                <c:pt idx="812">
                  <c:v>1.4317598156409939</c:v>
                </c:pt>
                <c:pt idx="813">
                  <c:v>1.4206364143728289</c:v>
                </c:pt>
                <c:pt idx="814">
                  <c:v>1.4238312320517121</c:v>
                </c:pt>
                <c:pt idx="815">
                  <c:v>1.395904384463708</c:v>
                </c:pt>
                <c:pt idx="816">
                  <c:v>1.4025269940383585</c:v>
                </c:pt>
                <c:pt idx="817">
                  <c:v>1.4173412336600271</c:v>
                </c:pt>
                <c:pt idx="818">
                  <c:v>1.4377659987419318</c:v>
                </c:pt>
                <c:pt idx="819">
                  <c:v>1.4159770132721221</c:v>
                </c:pt>
                <c:pt idx="820">
                  <c:v>1.3905495888101869</c:v>
                </c:pt>
                <c:pt idx="821">
                  <c:v>1.4013240106017704</c:v>
                </c:pt>
                <c:pt idx="822">
                  <c:v>1.4136250037834754</c:v>
                </c:pt>
                <c:pt idx="823">
                  <c:v>1.4310713461598221</c:v>
                </c:pt>
                <c:pt idx="824">
                  <c:v>1.4287817869300654</c:v>
                </c:pt>
                <c:pt idx="825">
                  <c:v>1.4256656978728217</c:v>
                </c:pt>
                <c:pt idx="826">
                  <c:v>1.440740134498337</c:v>
                </c:pt>
                <c:pt idx="827">
                  <c:v>1.4303042786190261</c:v>
                </c:pt>
                <c:pt idx="828">
                  <c:v>1.4167787430700998</c:v>
                </c:pt>
                <c:pt idx="829">
                  <c:v>1.4386284287390769</c:v>
                </c:pt>
                <c:pt idx="830">
                  <c:v>1.4357364396199437</c:v>
                </c:pt>
                <c:pt idx="831">
                  <c:v>1.4546913009787361</c:v>
                </c:pt>
                <c:pt idx="832">
                  <c:v>1.4895832268899833</c:v>
                </c:pt>
                <c:pt idx="833">
                  <c:v>1.5058160647912864</c:v>
                </c:pt>
                <c:pt idx="834">
                  <c:v>1.5045317532246216</c:v>
                </c:pt>
                <c:pt idx="835">
                  <c:v>1.4928377662446441</c:v>
                </c:pt>
                <c:pt idx="836">
                  <c:v>1.5305802323594258</c:v>
                </c:pt>
                <c:pt idx="837">
                  <c:v>1.5052367406638767</c:v>
                </c:pt>
                <c:pt idx="838">
                  <c:v>1.5381047395814016</c:v>
                </c:pt>
                <c:pt idx="839">
                  <c:v>1.5372869597842831</c:v>
                </c:pt>
                <c:pt idx="840">
                  <c:v>1.555369706182008</c:v>
                </c:pt>
                <c:pt idx="841">
                  <c:v>1.5473098266741447</c:v>
                </c:pt>
                <c:pt idx="842">
                  <c:v>1.516238748537581</c:v>
                </c:pt>
                <c:pt idx="843">
                  <c:v>1.5401369591555489</c:v>
                </c:pt>
                <c:pt idx="844">
                  <c:v>1.518505409280283</c:v>
                </c:pt>
                <c:pt idx="845">
                  <c:v>1.5350918826063642</c:v>
                </c:pt>
                <c:pt idx="846">
                  <c:v>1.5266284106047856</c:v>
                </c:pt>
                <c:pt idx="847">
                  <c:v>1.4892891432387252</c:v>
                </c:pt>
                <c:pt idx="848">
                  <c:v>1.4899494082565174</c:v>
                </c:pt>
                <c:pt idx="849">
                  <c:v>1.5181407135881717</c:v>
                </c:pt>
                <c:pt idx="850">
                  <c:v>1.5105809495791291</c:v>
                </c:pt>
                <c:pt idx="851">
                  <c:v>1.5082763935321828</c:v>
                </c:pt>
                <c:pt idx="852">
                  <c:v>1.5364120977227111</c:v>
                </c:pt>
                <c:pt idx="853">
                  <c:v>1.5583136526947909</c:v>
                </c:pt>
                <c:pt idx="854">
                  <c:v>1.5593481410372982</c:v>
                </c:pt>
                <c:pt idx="855">
                  <c:v>1.5596428286922224</c:v>
                </c:pt>
                <c:pt idx="856">
                  <c:v>1.5789472005219372</c:v>
                </c:pt>
                <c:pt idx="857">
                  <c:v>1.5484261898666307</c:v>
                </c:pt>
                <c:pt idx="858">
                  <c:v>1.523060217887892</c:v>
                </c:pt>
                <c:pt idx="859">
                  <c:v>1.4981640999299937</c:v>
                </c:pt>
                <c:pt idx="860">
                  <c:v>1.5051704697195678</c:v>
                </c:pt>
                <c:pt idx="861">
                  <c:v>1.5052097117298295</c:v>
                </c:pt>
                <c:pt idx="862">
                  <c:v>1.4836088289148122</c:v>
                </c:pt>
                <c:pt idx="863">
                  <c:v>1.5022022867299669</c:v>
                </c:pt>
                <c:pt idx="864">
                  <c:v>1.4955476133737049</c:v>
                </c:pt>
                <c:pt idx="865">
                  <c:v>1.4786712303849585</c:v>
                </c:pt>
                <c:pt idx="866">
                  <c:v>1.4814391778517977</c:v>
                </c:pt>
                <c:pt idx="867">
                  <c:v>1.4935189750051339</c:v>
                </c:pt>
                <c:pt idx="868">
                  <c:v>1.4582892704838322</c:v>
                </c:pt>
                <c:pt idx="869">
                  <c:v>1.452330755792224</c:v>
                </c:pt>
                <c:pt idx="870">
                  <c:v>1.4472583490365933</c:v>
                </c:pt>
                <c:pt idx="871">
                  <c:v>1.4424817350931685</c:v>
                </c:pt>
                <c:pt idx="872">
                  <c:v>1.4412056969410536</c:v>
                </c:pt>
                <c:pt idx="873">
                  <c:v>1.4574967346457286</c:v>
                </c:pt>
                <c:pt idx="874">
                  <c:v>1.4501514279849437</c:v>
                </c:pt>
                <c:pt idx="875">
                  <c:v>1.4499254585700228</c:v>
                </c:pt>
                <c:pt idx="876">
                  <c:v>1.4263459768299875</c:v>
                </c:pt>
                <c:pt idx="877">
                  <c:v>1.4281457470941972</c:v>
                </c:pt>
                <c:pt idx="878">
                  <c:v>1.4307716077356372</c:v>
                </c:pt>
                <c:pt idx="879">
                  <c:v>1.4227810788478918</c:v>
                </c:pt>
                <c:pt idx="880">
                  <c:v>1.4134283059678865</c:v>
                </c:pt>
                <c:pt idx="881">
                  <c:v>1.4072149989744125</c:v>
                </c:pt>
                <c:pt idx="882">
                  <c:v>1.4058287762152093</c:v>
                </c:pt>
                <c:pt idx="883">
                  <c:v>1.4070627411831</c:v>
                </c:pt>
                <c:pt idx="884">
                  <c:v>1.4160770415408455</c:v>
                </c:pt>
                <c:pt idx="885">
                  <c:v>1.416612505838037</c:v>
                </c:pt>
                <c:pt idx="886">
                  <c:v>1.4158403753292907</c:v>
                </c:pt>
                <c:pt idx="887">
                  <c:v>1.4034120842382787</c:v>
                </c:pt>
                <c:pt idx="888">
                  <c:v>1.3973200009285405</c:v>
                </c:pt>
                <c:pt idx="889">
                  <c:v>1.4001731345286705</c:v>
                </c:pt>
                <c:pt idx="890">
                  <c:v>1.391336725619182</c:v>
                </c:pt>
                <c:pt idx="891">
                  <c:v>1.3958076598443989</c:v>
                </c:pt>
                <c:pt idx="892">
                  <c:v>1.4100398404297882</c:v>
                </c:pt>
                <c:pt idx="893">
                  <c:v>1.3953008886376719</c:v>
                </c:pt>
                <c:pt idx="894">
                  <c:v>1.4121116596496006</c:v>
                </c:pt>
                <c:pt idx="895">
                  <c:v>1.4081821323818684</c:v>
                </c:pt>
                <c:pt idx="896">
                  <c:v>1.4120455547385984</c:v>
                </c:pt>
                <c:pt idx="897">
                  <c:v>1.3984676589028426</c:v>
                </c:pt>
                <c:pt idx="898">
                  <c:v>1.3844968368279051</c:v>
                </c:pt>
                <c:pt idx="899">
                  <c:v>1.3842575115314011</c:v>
                </c:pt>
                <c:pt idx="900">
                  <c:v>1.3856206537493649</c:v>
                </c:pt>
                <c:pt idx="901">
                  <c:v>1.3765868584372132</c:v>
                </c:pt>
                <c:pt idx="902">
                  <c:v>1.3723473059386515</c:v>
                </c:pt>
                <c:pt idx="903">
                  <c:v>1.3713025039803532</c:v>
                </c:pt>
                <c:pt idx="904">
                  <c:v>1.3784436988571609</c:v>
                </c:pt>
                <c:pt idx="905">
                  <c:v>1.3783777928601579</c:v>
                </c:pt>
                <c:pt idx="906">
                  <c:v>1.3808777166606068</c:v>
                </c:pt>
                <c:pt idx="907">
                  <c:v>1.3782940361410803</c:v>
                </c:pt>
                <c:pt idx="908">
                  <c:v>1.3760225836166704</c:v>
                </c:pt>
                <c:pt idx="909">
                  <c:v>1.3887834192477917</c:v>
                </c:pt>
                <c:pt idx="910">
                  <c:v>1.3958328070088577</c:v>
                </c:pt>
                <c:pt idx="911">
                  <c:v>1.3849736979120888</c:v>
                </c:pt>
                <c:pt idx="912">
                  <c:v>1.3970431745</c:v>
                </c:pt>
                <c:pt idx="913">
                  <c:v>1.4053619840995457</c:v>
                </c:pt>
                <c:pt idx="914">
                  <c:v>1.4056977565749447</c:v>
                </c:pt>
                <c:pt idx="915">
                  <c:v>1.4012422490579242</c:v>
                </c:pt>
                <c:pt idx="916">
                  <c:v>1.4001868480385833</c:v>
                </c:pt>
                <c:pt idx="917">
                  <c:v>1.3828155862942375</c:v>
                </c:pt>
                <c:pt idx="918">
                  <c:v>1.3961010637758926</c:v>
                </c:pt>
                <c:pt idx="919">
                  <c:v>1.3963377730352691</c:v>
                </c:pt>
                <c:pt idx="920">
                  <c:v>1.4082267164079791</c:v>
                </c:pt>
                <c:pt idx="921">
                  <c:v>1.3944978975888909</c:v>
                </c:pt>
                <c:pt idx="922">
                  <c:v>1.4076841121290795</c:v>
                </c:pt>
                <c:pt idx="923">
                  <c:v>1.4073953451300427</c:v>
                </c:pt>
                <c:pt idx="924">
                  <c:v>1.4126218643675994</c:v>
                </c:pt>
                <c:pt idx="925">
                  <c:v>1.4041440918546908</c:v>
                </c:pt>
                <c:pt idx="926">
                  <c:v>1.4070754144194204</c:v>
                </c:pt>
                <c:pt idx="927">
                  <c:v>1.3879551895052169</c:v>
                </c:pt>
                <c:pt idx="928">
                  <c:v>1.3783081525669387</c:v>
                </c:pt>
                <c:pt idx="929">
                  <c:v>1.3785982782842301</c:v>
                </c:pt>
                <c:pt idx="930">
                  <c:v>1.3727010294756916</c:v>
                </c:pt>
                <c:pt idx="931">
                  <c:v>1.3740750326513569</c:v>
                </c:pt>
                <c:pt idx="932">
                  <c:v>1.3725229196307389</c:v>
                </c:pt>
                <c:pt idx="933">
                  <c:v>1.3686514047815128</c:v>
                </c:pt>
                <c:pt idx="934">
                  <c:v>1.3726423947021682</c:v>
                </c:pt>
                <c:pt idx="935">
                  <c:v>1.3659366051020536</c:v>
                </c:pt>
                <c:pt idx="936">
                  <c:v>1.3641764189709216</c:v>
                </c:pt>
                <c:pt idx="937">
                  <c:v>1.3596691921026909</c:v>
                </c:pt>
                <c:pt idx="938">
                  <c:v>1.3620066960361059</c:v>
                </c:pt>
                <c:pt idx="939">
                  <c:v>1.3745610938937431</c:v>
                </c:pt>
                <c:pt idx="940">
                  <c:v>1.3857614223017707</c:v>
                </c:pt>
                <c:pt idx="941">
                  <c:v>1.3882564993623878</c:v>
                </c:pt>
                <c:pt idx="942">
                  <c:v>1.3908141899916526</c:v>
                </c:pt>
                <c:pt idx="943">
                  <c:v>1.3864635871689899</c:v>
                </c:pt>
                <c:pt idx="944">
                  <c:v>1.3909879987146641</c:v>
                </c:pt>
                <c:pt idx="945">
                  <c:v>1.3829322744490828</c:v>
                </c:pt>
                <c:pt idx="946">
                  <c:v>1.3791866890185056</c:v>
                </c:pt>
                <c:pt idx="947">
                  <c:v>1.3814664188736909</c:v>
                </c:pt>
                <c:pt idx="948">
                  <c:v>1.3631267458037073</c:v>
                </c:pt>
                <c:pt idx="949">
                  <c:v>1.4129909816346407</c:v>
                </c:pt>
                <c:pt idx="950">
                  <c:v>1.4387953751456919</c:v>
                </c:pt>
                <c:pt idx="951">
                  <c:v>1.4134522061976416</c:v>
                </c:pt>
                <c:pt idx="952">
                  <c:v>1.389580105517938</c:v>
                </c:pt>
                <c:pt idx="953">
                  <c:v>1.3708571513547965</c:v>
                </c:pt>
                <c:pt idx="954">
                  <c:v>1.3681883931197329</c:v>
                </c:pt>
                <c:pt idx="955">
                  <c:v>1.3775893189812285</c:v>
                </c:pt>
                <c:pt idx="956">
                  <c:v>1.3702347556917118</c:v>
                </c:pt>
                <c:pt idx="957">
                  <c:v>1.3714294916554708</c:v>
                </c:pt>
                <c:pt idx="958">
                  <c:v>1.3506685371078209</c:v>
                </c:pt>
                <c:pt idx="959">
                  <c:v>1.3460724625078142</c:v>
                </c:pt>
                <c:pt idx="960">
                  <c:v>1.3366703467922805</c:v>
                </c:pt>
                <c:pt idx="961">
                  <c:v>1.3364902431344676</c:v>
                </c:pt>
                <c:pt idx="962">
                  <c:v>1.3294798291846965</c:v>
                </c:pt>
                <c:pt idx="963">
                  <c:v>1.3307154138925588</c:v>
                </c:pt>
                <c:pt idx="964">
                  <c:v>1.327548967411738</c:v>
                </c:pt>
                <c:pt idx="965">
                  <c:v>1.3294556830000381</c:v>
                </c:pt>
                <c:pt idx="966">
                  <c:v>1.3237905893370401</c:v>
                </c:pt>
                <c:pt idx="967">
                  <c:v>1.3285814202911124</c:v>
                </c:pt>
                <c:pt idx="968">
                  <c:v>1.3225449079920431</c:v>
                </c:pt>
                <c:pt idx="969">
                  <c:v>1.3265336984927298</c:v>
                </c:pt>
                <c:pt idx="970">
                  <c:v>1.3261055535496014</c:v>
                </c:pt>
                <c:pt idx="971">
                  <c:v>1.3276959897603284</c:v>
                </c:pt>
                <c:pt idx="972">
                  <c:v>1.3255651312910386</c:v>
                </c:pt>
                <c:pt idx="973">
                  <c:v>1.3234045102462606</c:v>
                </c:pt>
                <c:pt idx="974">
                  <c:v>1.3250860143939411</c:v>
                </c:pt>
                <c:pt idx="975">
                  <c:v>1.3335425992582224</c:v>
                </c:pt>
                <c:pt idx="976">
                  <c:v>1.3293698934634071</c:v>
                </c:pt>
                <c:pt idx="977">
                  <c:v>1.3290873128249214</c:v>
                </c:pt>
                <c:pt idx="978">
                  <c:v>1.3177014954969208</c:v>
                </c:pt>
                <c:pt idx="979">
                  <c:v>1.3188972758057058</c:v>
                </c:pt>
                <c:pt idx="980">
                  <c:v>1.3183833368750055</c:v>
                </c:pt>
                <c:pt idx="981">
                  <c:v>1.3221655111034309</c:v>
                </c:pt>
                <c:pt idx="982">
                  <c:v>1.315920404124034</c:v>
                </c:pt>
                <c:pt idx="983">
                  <c:v>1.3169683608566314</c:v>
                </c:pt>
                <c:pt idx="984">
                  <c:v>1.3132952264736879</c:v>
                </c:pt>
                <c:pt idx="985">
                  <c:v>1.3205106568975431</c:v>
                </c:pt>
                <c:pt idx="986">
                  <c:v>1.3180455083278535</c:v>
                </c:pt>
                <c:pt idx="987">
                  <c:v>1.3151495259669985</c:v>
                </c:pt>
                <c:pt idx="988">
                  <c:v>1.3170451223896975</c:v>
                </c:pt>
                <c:pt idx="989">
                  <c:v>1.3177871179620824</c:v>
                </c:pt>
                <c:pt idx="990">
                  <c:v>1.3152176141236316</c:v>
                </c:pt>
                <c:pt idx="991">
                  <c:v>1.3221278634535703</c:v>
                </c:pt>
                <c:pt idx="992">
                  <c:v>1.3239341199608132</c:v>
                </c:pt>
                <c:pt idx="993">
                  <c:v>1.3260260626149951</c:v>
                </c:pt>
                <c:pt idx="994">
                  <c:v>1.3191114994672881</c:v>
                </c:pt>
                <c:pt idx="995">
                  <c:v>1.32169128451437</c:v>
                </c:pt>
                <c:pt idx="996">
                  <c:v>1.3248350789150385</c:v>
                </c:pt>
                <c:pt idx="997">
                  <c:v>1.3248900030858883</c:v>
                </c:pt>
                <c:pt idx="998">
                  <c:v>1.3193356666703566</c:v>
                </c:pt>
                <c:pt idx="999">
                  <c:v>1.3154076846584262</c:v>
                </c:pt>
                <c:pt idx="1000">
                  <c:v>1.3156002138672529</c:v>
                </c:pt>
                <c:pt idx="1001">
                  <c:v>1.3185281489501077</c:v>
                </c:pt>
                <c:pt idx="1002">
                  <c:v>1.3512642329870539</c:v>
                </c:pt>
                <c:pt idx="1003">
                  <c:v>1.3315757770956149</c:v>
                </c:pt>
                <c:pt idx="1004">
                  <c:v>1.3514718353058885</c:v>
                </c:pt>
                <c:pt idx="1005">
                  <c:v>1.3522662972204342</c:v>
                </c:pt>
                <c:pt idx="1006">
                  <c:v>1.3386644981514386</c:v>
                </c:pt>
                <c:pt idx="1007">
                  <c:v>1.3437238228754653</c:v>
                </c:pt>
                <c:pt idx="1008">
                  <c:v>1.3437489493061412</c:v>
                </c:pt>
                <c:pt idx="1009">
                  <c:v>1.3433469752690241</c:v>
                </c:pt>
                <c:pt idx="1010">
                  <c:v>1.3287609800085942</c:v>
                </c:pt>
                <c:pt idx="1011">
                  <c:v>1.3201521535547531</c:v>
                </c:pt>
                <c:pt idx="1012">
                  <c:v>1.3277473813620324</c:v>
                </c:pt>
                <c:pt idx="1013">
                  <c:v>1.3391990998780408</c:v>
                </c:pt>
                <c:pt idx="1014">
                  <c:v>1.3305966576114578</c:v>
                </c:pt>
                <c:pt idx="1015">
                  <c:v>1.3235677927624543</c:v>
                </c:pt>
                <c:pt idx="1016">
                  <c:v>1.3359630306647152</c:v>
                </c:pt>
                <c:pt idx="1017">
                  <c:v>1.3253603883838025</c:v>
                </c:pt>
                <c:pt idx="1018">
                  <c:v>1.3296890042536678</c:v>
                </c:pt>
                <c:pt idx="1019">
                  <c:v>1.3362947660428992</c:v>
                </c:pt>
                <c:pt idx="1020">
                  <c:v>1.3305654146163235</c:v>
                </c:pt>
                <c:pt idx="1021">
                  <c:v>1.3299248461367827</c:v>
                </c:pt>
                <c:pt idx="1022">
                  <c:v>1.3342587704722129</c:v>
                </c:pt>
                <c:pt idx="1023">
                  <c:v>1.3509698401151107</c:v>
                </c:pt>
                <c:pt idx="1024">
                  <c:v>1.3494216894428579</c:v>
                </c:pt>
                <c:pt idx="1025">
                  <c:v>1.3536104714983257</c:v>
                </c:pt>
                <c:pt idx="1026">
                  <c:v>1.3533375616818595</c:v>
                </c:pt>
                <c:pt idx="1027">
                  <c:v>1.3574552634506944</c:v>
                </c:pt>
                <c:pt idx="1028">
                  <c:v>1.3491185062980962</c:v>
                </c:pt>
                <c:pt idx="1029">
                  <c:v>1.3461644769824492</c:v>
                </c:pt>
                <c:pt idx="1030">
                  <c:v>1.3480177334858379</c:v>
                </c:pt>
                <c:pt idx="1031">
                  <c:v>1.3481310519643765</c:v>
                </c:pt>
                <c:pt idx="1032">
                  <c:v>1.3417429096728086</c:v>
                </c:pt>
                <c:pt idx="1033">
                  <c:v>1.3468480806229863</c:v>
                </c:pt>
                <c:pt idx="1034">
                  <c:v>1.3491942050995471</c:v>
                </c:pt>
                <c:pt idx="1035">
                  <c:v>1.3532299770997804</c:v>
                </c:pt>
                <c:pt idx="1036">
                  <c:v>1.3574426909449677</c:v>
                </c:pt>
                <c:pt idx="1037">
                  <c:v>1.3576086780680583</c:v>
                </c:pt>
                <c:pt idx="1038">
                  <c:v>1.3668540626295094</c:v>
                </c:pt>
                <c:pt idx="1039">
                  <c:v>1.3758026790301643</c:v>
                </c:pt>
                <c:pt idx="1040">
                  <c:v>1.3819018859147727</c:v>
                </c:pt>
                <c:pt idx="1041">
                  <c:v>1.3842062481698352</c:v>
                </c:pt>
                <c:pt idx="1042">
                  <c:v>1.3537811764309007</c:v>
                </c:pt>
                <c:pt idx="1043">
                  <c:v>1.3486843795949957</c:v>
                </c:pt>
                <c:pt idx="1044">
                  <c:v>1.3338270799430176</c:v>
                </c:pt>
                <c:pt idx="1045">
                  <c:v>1.331227638711781</c:v>
                </c:pt>
                <c:pt idx="1046">
                  <c:v>1.3313814080902469</c:v>
                </c:pt>
                <c:pt idx="1047">
                  <c:v>1.3214586467832536</c:v>
                </c:pt>
                <c:pt idx="1048">
                  <c:v>1.3235512279208246</c:v>
                </c:pt>
                <c:pt idx="1049">
                  <c:v>1.3173763467600708</c:v>
                </c:pt>
                <c:pt idx="1050">
                  <c:v>1.3205242873976653</c:v>
                </c:pt>
                <c:pt idx="1051">
                  <c:v>1.3107079213051918</c:v>
                </c:pt>
                <c:pt idx="1052">
                  <c:v>1.3078727465596443</c:v>
                </c:pt>
                <c:pt idx="1053">
                  <c:v>1.3068163975602052</c:v>
                </c:pt>
                <c:pt idx="1054">
                  <c:v>1.3017110733554482</c:v>
                </c:pt>
                <c:pt idx="1055">
                  <c:v>1.3085689192326484</c:v>
                </c:pt>
                <c:pt idx="1056">
                  <c:v>1.3068227270325041</c:v>
                </c:pt>
                <c:pt idx="1057">
                  <c:v>1.3102949511878468</c:v>
                </c:pt>
                <c:pt idx="1058">
                  <c:v>1.3149094588138102</c:v>
                </c:pt>
                <c:pt idx="1059">
                  <c:v>1.3143874586248121</c:v>
                </c:pt>
                <c:pt idx="1060">
                  <c:v>1.3067581986592509</c:v>
                </c:pt>
                <c:pt idx="1061">
                  <c:v>1.3023085882281809</c:v>
                </c:pt>
                <c:pt idx="1062">
                  <c:v>1.2852778998633083</c:v>
                </c:pt>
                <c:pt idx="1063">
                  <c:v>1.2825054466049799</c:v>
                </c:pt>
                <c:pt idx="1064">
                  <c:v>1.274911245168906</c:v>
                </c:pt>
                <c:pt idx="1065">
                  <c:v>1.2763621604831079</c:v>
                </c:pt>
                <c:pt idx="1066">
                  <c:v>1.2680422208116344</c:v>
                </c:pt>
                <c:pt idx="1067">
                  <c:v>1.2783771724093969</c:v>
                </c:pt>
                <c:pt idx="1068">
                  <c:v>1.273422556110402</c:v>
                </c:pt>
                <c:pt idx="1069">
                  <c:v>1.2756538140968845</c:v>
                </c:pt>
                <c:pt idx="1070">
                  <c:v>1.2731367066966102</c:v>
                </c:pt>
                <c:pt idx="1071">
                  <c:v>1.2685140478296564</c:v>
                </c:pt>
                <c:pt idx="1072">
                  <c:v>1.271635037947471</c:v>
                </c:pt>
                <c:pt idx="1073">
                  <c:v>1.2740062864793817</c:v>
                </c:pt>
                <c:pt idx="1074">
                  <c:v>1.272412634560107</c:v>
                </c:pt>
                <c:pt idx="1075">
                  <c:v>1.2695549003626856</c:v>
                </c:pt>
                <c:pt idx="1076">
                  <c:v>1.2802085704369506</c:v>
                </c:pt>
                <c:pt idx="1077">
                  <c:v>1.2805841667289635</c:v>
                </c:pt>
                <c:pt idx="1078">
                  <c:v>1.2865361493779803</c:v>
                </c:pt>
                <c:pt idx="1079">
                  <c:v>1.2974083666736709</c:v>
                </c:pt>
                <c:pt idx="1080">
                  <c:v>1.3048113767021929</c:v>
                </c:pt>
                <c:pt idx="1081">
                  <c:v>1.3038054094034066</c:v>
                </c:pt>
                <c:pt idx="1082">
                  <c:v>1.3083828065119714</c:v>
                </c:pt>
                <c:pt idx="1083">
                  <c:v>1.3037316744057015</c:v>
                </c:pt>
                <c:pt idx="1084">
                  <c:v>1.3037316744057015</c:v>
                </c:pt>
                <c:pt idx="1085">
                  <c:v>1.3074154586055797</c:v>
                </c:pt>
                <c:pt idx="1086">
                  <c:v>1.3046083636912105</c:v>
                </c:pt>
                <c:pt idx="1087">
                  <c:v>1.3070194793094796</c:v>
                </c:pt>
                <c:pt idx="1088">
                  <c:v>1.3031351294080755</c:v>
                </c:pt>
                <c:pt idx="1089">
                  <c:v>1.3054315146366677</c:v>
                </c:pt>
                <c:pt idx="1090">
                  <c:v>1.3007112583153144</c:v>
                </c:pt>
                <c:pt idx="1091">
                  <c:v>1.3050823406156362</c:v>
                </c:pt>
                <c:pt idx="1092">
                  <c:v>1.3015668373222118</c:v>
                </c:pt>
                <c:pt idx="1093">
                  <c:v>1.3100831049677606</c:v>
                </c:pt>
                <c:pt idx="1094">
                  <c:v>1.3205559509564273</c:v>
                </c:pt>
                <c:pt idx="1095">
                  <c:v>1.31958458409089</c:v>
                </c:pt>
                <c:pt idx="1096">
                  <c:v>1.3184407104815863</c:v>
                </c:pt>
                <c:pt idx="1097">
                  <c:v>1.3104936031378844</c:v>
                </c:pt>
                <c:pt idx="1098">
                  <c:v>1.3093267450770047</c:v>
                </c:pt>
                <c:pt idx="1099">
                  <c:v>1.3097173813910157</c:v>
                </c:pt>
                <c:pt idx="1100">
                  <c:v>1.3104640845933346</c:v>
                </c:pt>
                <c:pt idx="1101">
                  <c:v>1.3199499754191748</c:v>
                </c:pt>
                <c:pt idx="1102">
                  <c:v>1.3171547740118288</c:v>
                </c:pt>
                <c:pt idx="1103">
                  <c:v>1.3174534980657979</c:v>
                </c:pt>
                <c:pt idx="1104">
                  <c:v>1.3183666913068397</c:v>
                </c:pt>
                <c:pt idx="1105">
                  <c:v>1.3259288148468951</c:v>
                </c:pt>
                <c:pt idx="1106">
                  <c:v>1.3306487441151595</c:v>
                </c:pt>
                <c:pt idx="1107">
                  <c:v>1.3376109322033598</c:v>
                </c:pt>
                <c:pt idx="1108">
                  <c:v>1.3429604312770327</c:v>
                </c:pt>
                <c:pt idx="1109">
                  <c:v>1.3496482695907834</c:v>
                </c:pt>
                <c:pt idx="1110">
                  <c:v>1.3484815268423382</c:v>
                </c:pt>
                <c:pt idx="1111">
                  <c:v>1.3507431653054598</c:v>
                </c:pt>
                <c:pt idx="1112">
                  <c:v>1.3588879604342277</c:v>
                </c:pt>
                <c:pt idx="1113">
                  <c:v>1.3574164687381731</c:v>
                </c:pt>
                <c:pt idx="1114">
                  <c:v>1.3579850947248497</c:v>
                </c:pt>
                <c:pt idx="1115">
                  <c:v>1.3600115315420791</c:v>
                </c:pt>
                <c:pt idx="1116">
                  <c:v>1.3613953465313644</c:v>
                </c:pt>
                <c:pt idx="1117">
                  <c:v>1.3578806857122423</c:v>
                </c:pt>
                <c:pt idx="1118">
                  <c:v>1.37632231035712</c:v>
                </c:pt>
                <c:pt idx="1119">
                  <c:v>1.3682335258512124</c:v>
                </c:pt>
                <c:pt idx="1120">
                  <c:v>1.3689226618356871</c:v>
                </c:pt>
                <c:pt idx="1121">
                  <c:v>1.364429038691406</c:v>
                </c:pt>
                <c:pt idx="1122">
                  <c:v>1.3604482407297869</c:v>
                </c:pt>
                <c:pt idx="1123">
                  <c:v>1.3573370791888633</c:v>
                </c:pt>
                <c:pt idx="1124">
                  <c:v>1.3584222943358419</c:v>
                </c:pt>
                <c:pt idx="1125">
                  <c:v>1.3628552991481202</c:v>
                </c:pt>
                <c:pt idx="1126">
                  <c:v>1.3633549479622085</c:v>
                </c:pt>
                <c:pt idx="1127">
                  <c:v>1.3587403450056235</c:v>
                </c:pt>
                <c:pt idx="1128">
                  <c:v>1.370072041634502</c:v>
                </c:pt>
                <c:pt idx="1129">
                  <c:v>1.3678415897037464</c:v>
                </c:pt>
                <c:pt idx="1130">
                  <c:v>1.3660425654968487</c:v>
                </c:pt>
                <c:pt idx="1131">
                  <c:v>1.3632942193545581</c:v>
                </c:pt>
                <c:pt idx="1132">
                  <c:v>1.3462726522373984</c:v>
                </c:pt>
                <c:pt idx="1133">
                  <c:v>1.3488145926744108</c:v>
                </c:pt>
                <c:pt idx="1134">
                  <c:v>1.3473837212120854</c:v>
                </c:pt>
                <c:pt idx="1135">
                  <c:v>1.3462460435759107</c:v>
                </c:pt>
                <c:pt idx="1136">
                  <c:v>1.3448726660260331</c:v>
                </c:pt>
                <c:pt idx="1137">
                  <c:v>1.354589797874856</c:v>
                </c:pt>
                <c:pt idx="1138">
                  <c:v>1.3560592769615085</c:v>
                </c:pt>
                <c:pt idx="1139">
                  <c:v>1.3600335294300141</c:v>
                </c:pt>
                <c:pt idx="1140">
                  <c:v>1.3569631764938506</c:v>
                </c:pt>
                <c:pt idx="1141">
                  <c:v>1.3547329736329572</c:v>
                </c:pt>
                <c:pt idx="1142">
                  <c:v>1.3554908662253855</c:v>
                </c:pt>
                <c:pt idx="1143">
                  <c:v>1.3513436696739793</c:v>
                </c:pt>
                <c:pt idx="1144">
                  <c:v>1.3539485652506298</c:v>
                </c:pt>
                <c:pt idx="1145">
                  <c:v>1.3528281820352062</c:v>
                </c:pt>
                <c:pt idx="1146">
                  <c:v>1.3537582568293665</c:v>
                </c:pt>
                <c:pt idx="1147">
                  <c:v>1.3518156705543398</c:v>
                </c:pt>
                <c:pt idx="1148">
                  <c:v>1.3467233865735961</c:v>
                </c:pt>
                <c:pt idx="1149">
                  <c:v>1.3375144537068178</c:v>
                </c:pt>
                <c:pt idx="1150">
                  <c:v>1.3489855669279365</c:v>
                </c:pt>
                <c:pt idx="1151">
                  <c:v>1.3450632920098371</c:v>
                </c:pt>
                <c:pt idx="1152">
                  <c:v>1.3427527194198905</c:v>
                </c:pt>
                <c:pt idx="1153">
                  <c:v>1.3528620087588221</c:v>
                </c:pt>
                <c:pt idx="1154">
                  <c:v>1.3487498144226133</c:v>
                </c:pt>
                <c:pt idx="1155">
                  <c:v>1.3632917014754768</c:v>
                </c:pt>
                <c:pt idx="1156">
                  <c:v>1.3715697833327674</c:v>
                </c:pt>
                <c:pt idx="1157">
                  <c:v>1.3709035350109493</c:v>
                </c:pt>
                <c:pt idx="1158">
                  <c:v>1.3716612859990891</c:v>
                </c:pt>
                <c:pt idx="1159">
                  <c:v>1.3690346221011045</c:v>
                </c:pt>
                <c:pt idx="1160">
                  <c:v>1.3714040632154256</c:v>
                </c:pt>
                <c:pt idx="1161">
                  <c:v>1.373033852104607</c:v>
                </c:pt>
                <c:pt idx="1162">
                  <c:v>1.3712871429742637</c:v>
                </c:pt>
                <c:pt idx="1163">
                  <c:v>1.372085062111293</c:v>
                </c:pt>
                <c:pt idx="1164">
                  <c:v>1.3776836511786466</c:v>
                </c:pt>
                <c:pt idx="1165">
                  <c:v>1.3777353286345335</c:v>
                </c:pt>
                <c:pt idx="1166">
                  <c:v>1.3763220604045923</c:v>
                </c:pt>
                <c:pt idx="1167">
                  <c:v>1.377877275373921</c:v>
                </c:pt>
                <c:pt idx="1168">
                  <c:v>1.3748939289259505</c:v>
                </c:pt>
                <c:pt idx="1169">
                  <c:v>1.3728597472810797</c:v>
                </c:pt>
                <c:pt idx="1170">
                  <c:v>1.3794015241990323</c:v>
                </c:pt>
                <c:pt idx="1171">
                  <c:v>1.3784537759819988</c:v>
                </c:pt>
                <c:pt idx="1172">
                  <c:v>1.3531653341167571</c:v>
                </c:pt>
                <c:pt idx="1173">
                  <c:v>1.3581450683920668</c:v>
                </c:pt>
                <c:pt idx="1174">
                  <c:v>1.3673053481102959</c:v>
                </c:pt>
                <c:pt idx="1175">
                  <c:v>1.3743426594534522</c:v>
                </c:pt>
                <c:pt idx="1176">
                  <c:v>1.3768662630460669</c:v>
                </c:pt>
                <c:pt idx="1177">
                  <c:v>1.3802892157857833</c:v>
                </c:pt>
                <c:pt idx="1178">
                  <c:v>1.3864067115032026</c:v>
                </c:pt>
                <c:pt idx="1179">
                  <c:v>1.386837193274463</c:v>
                </c:pt>
                <c:pt idx="1180">
                  <c:v>1.3851656578102773</c:v>
                </c:pt>
                <c:pt idx="1181">
                  <c:v>1.3845282997484263</c:v>
                </c:pt>
                <c:pt idx="1182">
                  <c:v>1.3949712314358609</c:v>
                </c:pt>
                <c:pt idx="1183">
                  <c:v>1.4001338395982079</c:v>
                </c:pt>
                <c:pt idx="1184">
                  <c:v>1.3984278896444418</c:v>
                </c:pt>
                <c:pt idx="1185">
                  <c:v>1.3945362036381006</c:v>
                </c:pt>
                <c:pt idx="1186">
                  <c:v>1.3967215884417958</c:v>
                </c:pt>
                <c:pt idx="1187">
                  <c:v>1.3970946651196545</c:v>
                </c:pt>
                <c:pt idx="1188">
                  <c:v>1.3959346213073562</c:v>
                </c:pt>
                <c:pt idx="1189">
                  <c:v>1.3945677357639183</c:v>
                </c:pt>
                <c:pt idx="1190">
                  <c:v>1.4008450681024445</c:v>
                </c:pt>
                <c:pt idx="1191">
                  <c:v>1.3994494693360624</c:v>
                </c:pt>
                <c:pt idx="1192">
                  <c:v>1.3963117275978014</c:v>
                </c:pt>
                <c:pt idx="1193">
                  <c:v>1.3967077540358022</c:v>
                </c:pt>
                <c:pt idx="1194">
                  <c:v>1.408317969636586</c:v>
                </c:pt>
                <c:pt idx="1195">
                  <c:v>1.3988552158857541</c:v>
                </c:pt>
                <c:pt idx="1196">
                  <c:v>1.3980398983319064</c:v>
                </c:pt>
                <c:pt idx="1197">
                  <c:v>1.3974026132134922</c:v>
                </c:pt>
                <c:pt idx="1198">
                  <c:v>1.3995821120669902</c:v>
                </c:pt>
                <c:pt idx="1199">
                  <c:v>1.4000240216351569</c:v>
                </c:pt>
                <c:pt idx="1200">
                  <c:v>1.3886761127709515</c:v>
                </c:pt>
                <c:pt idx="1201">
                  <c:v>1.400854076303129</c:v>
                </c:pt>
                <c:pt idx="1202">
                  <c:v>1.3887545905171477</c:v>
                </c:pt>
                <c:pt idx="1203">
                  <c:v>1.3908822648993631</c:v>
                </c:pt>
                <c:pt idx="1204">
                  <c:v>1.3940925987704507</c:v>
                </c:pt>
                <c:pt idx="1205">
                  <c:v>1.3961171167692443</c:v>
                </c:pt>
                <c:pt idx="1206">
                  <c:v>1.3829755064894886</c:v>
                </c:pt>
                <c:pt idx="1207">
                  <c:v>1.3918026806206321</c:v>
                </c:pt>
                <c:pt idx="1208">
                  <c:v>1.3930933494589735</c:v>
                </c:pt>
                <c:pt idx="1209">
                  <c:v>1.3920025193267607</c:v>
                </c:pt>
                <c:pt idx="1210">
                  <c:v>1.4021349933978016</c:v>
                </c:pt>
                <c:pt idx="1211">
                  <c:v>1.4047609083886523</c:v>
                </c:pt>
                <c:pt idx="1212">
                  <c:v>1.4113108029930279</c:v>
                </c:pt>
                <c:pt idx="1213">
                  <c:v>1.4112361974174732</c:v>
                </c:pt>
                <c:pt idx="1214">
                  <c:v>1.4120795399742865</c:v>
                </c:pt>
                <c:pt idx="1215">
                  <c:v>1.4196458438233719</c:v>
                </c:pt>
                <c:pt idx="1216">
                  <c:v>1.4194277581594459</c:v>
                </c:pt>
                <c:pt idx="1217">
                  <c:v>1.4189054444165956</c:v>
                </c:pt>
                <c:pt idx="1218">
                  <c:v>1.4173953748474399</c:v>
                </c:pt>
                <c:pt idx="1219">
                  <c:v>1.4215326374821982</c:v>
                </c:pt>
                <c:pt idx="1220">
                  <c:v>1.4219342846611289</c:v>
                </c:pt>
                <c:pt idx="1221">
                  <c:v>1.4205506024741015</c:v>
                </c:pt>
                <c:pt idx="1222">
                  <c:v>1.4186441003445016</c:v>
                </c:pt>
                <c:pt idx="1223">
                  <c:v>1.4176107726116107</c:v>
                </c:pt>
                <c:pt idx="1224">
                  <c:v>1.4210783918895928</c:v>
                </c:pt>
                <c:pt idx="1225">
                  <c:v>1.4217783287772114</c:v>
                </c:pt>
                <c:pt idx="1226">
                  <c:v>1.4186703516464856</c:v>
                </c:pt>
                <c:pt idx="1227">
                  <c:v>1.4213477434006079</c:v>
                </c:pt>
                <c:pt idx="1228">
                  <c:v>1.4236871561581275</c:v>
                </c:pt>
                <c:pt idx="1229">
                  <c:v>1.4202455973402544</c:v>
                </c:pt>
                <c:pt idx="1230">
                  <c:v>1.4197290337724207</c:v>
                </c:pt>
                <c:pt idx="1231">
                  <c:v>1.3990291083436954</c:v>
                </c:pt>
                <c:pt idx="1232">
                  <c:v>1.40081246908381</c:v>
                </c:pt>
                <c:pt idx="1233">
                  <c:v>1.4148116896555356</c:v>
                </c:pt>
                <c:pt idx="1234">
                  <c:v>1.4141057831300146</c:v>
                </c:pt>
                <c:pt idx="1235">
                  <c:v>1.4161125344037764</c:v>
                </c:pt>
                <c:pt idx="1236">
                  <c:v>1.3940816426494347</c:v>
                </c:pt>
                <c:pt idx="1237">
                  <c:v>1.3915206174021606</c:v>
                </c:pt>
                <c:pt idx="1238">
                  <c:v>1.3931374914266907</c:v>
                </c:pt>
                <c:pt idx="1239">
                  <c:v>1.4069180446302956</c:v>
                </c:pt>
                <c:pt idx="1240">
                  <c:v>1.4020506960997838</c:v>
                </c:pt>
                <c:pt idx="1241">
                  <c:v>1.3991392133939771</c:v>
                </c:pt>
                <c:pt idx="1242">
                  <c:v>1.4014777901796667</c:v>
                </c:pt>
                <c:pt idx="1243">
                  <c:v>1.4021602782674503</c:v>
                </c:pt>
                <c:pt idx="1244">
                  <c:v>1.4033415181076567</c:v>
                </c:pt>
                <c:pt idx="1245">
                  <c:v>1.4098032265603655</c:v>
                </c:pt>
                <c:pt idx="1246">
                  <c:v>1.4178457999073661</c:v>
                </c:pt>
                <c:pt idx="1247">
                  <c:v>1.4206538701916982</c:v>
                </c:pt>
                <c:pt idx="1248">
                  <c:v>1.4098860546295444</c:v>
                </c:pt>
                <c:pt idx="1249">
                  <c:v>1.4142903502782584</c:v>
                </c:pt>
                <c:pt idx="1250">
                  <c:v>1.4140379336525164</c:v>
                </c:pt>
                <c:pt idx="1251">
                  <c:v>1.4119311687788749</c:v>
                </c:pt>
                <c:pt idx="1252">
                  <c:v>1.4271530635182594</c:v>
                </c:pt>
                <c:pt idx="1253">
                  <c:v>1.4319459481361501</c:v>
                </c:pt>
                <c:pt idx="1254">
                  <c:v>1.4330296155019939</c:v>
                </c:pt>
                <c:pt idx="1255">
                  <c:v>1.4314513857334301</c:v>
                </c:pt>
                <c:pt idx="1256">
                  <c:v>1.4340931755234514</c:v>
                </c:pt>
                <c:pt idx="1257">
                  <c:v>1.4361795047653068</c:v>
                </c:pt>
                <c:pt idx="1258">
                  <c:v>1.4377731834385536</c:v>
                </c:pt>
                <c:pt idx="1259">
                  <c:v>1.4386848921453321</c:v>
                </c:pt>
                <c:pt idx="1260">
                  <c:v>1.434296027218469</c:v>
                </c:pt>
                <c:pt idx="1261">
                  <c:v>1.4352249271770157</c:v>
                </c:pt>
                <c:pt idx="1262">
                  <c:v>1.4320322704676225</c:v>
                </c:pt>
                <c:pt idx="1263">
                  <c:v>1.4321355110038383</c:v>
                </c:pt>
                <c:pt idx="1264">
                  <c:v>1.437974101235735</c:v>
                </c:pt>
                <c:pt idx="1265">
                  <c:v>1.4397052536186781</c:v>
                </c:pt>
                <c:pt idx="1266">
                  <c:v>1.44502963460856</c:v>
                </c:pt>
                <c:pt idx="1267">
                  <c:v>1.4506168635583827</c:v>
                </c:pt>
                <c:pt idx="1268">
                  <c:v>1.4537451575507487</c:v>
                </c:pt>
                <c:pt idx="1269">
                  <c:v>1.4555564925186424</c:v>
                </c:pt>
                <c:pt idx="1270">
                  <c:v>1.4637525468506045</c:v>
                </c:pt>
                <c:pt idx="1271">
                  <c:v>1.462180161872346</c:v>
                </c:pt>
                <c:pt idx="1272">
                  <c:v>1.4655720602553239</c:v>
                </c:pt>
                <c:pt idx="1273">
                  <c:v>1.4682127934104892</c:v>
                </c:pt>
                <c:pt idx="1274">
                  <c:v>1.4657342238985354</c:v>
                </c:pt>
                <c:pt idx="1275">
                  <c:v>1.467020736651937</c:v>
                </c:pt>
                <c:pt idx="1276">
                  <c:v>1.4695868991056062</c:v>
                </c:pt>
                <c:pt idx="1277">
                  <c:v>1.4705748567220456</c:v>
                </c:pt>
                <c:pt idx="1278">
                  <c:v>1.4716661668977666</c:v>
                </c:pt>
                <c:pt idx="1279">
                  <c:v>1.4721487406740661</c:v>
                </c:pt>
                <c:pt idx="1280">
                  <c:v>1.4796623662430357</c:v>
                </c:pt>
                <c:pt idx="1281">
                  <c:v>1.4737727139181298</c:v>
                </c:pt>
                <c:pt idx="1282">
                  <c:v>1.4761552721784004</c:v>
                </c:pt>
                <c:pt idx="1283">
                  <c:v>1.4692557768894479</c:v>
                </c:pt>
                <c:pt idx="1284">
                  <c:v>1.4711219362496268</c:v>
                </c:pt>
                <c:pt idx="1285">
                  <c:v>1.4829505588990355</c:v>
                </c:pt>
                <c:pt idx="1286">
                  <c:v>1.4782087039864891</c:v>
                </c:pt>
                <c:pt idx="1287">
                  <c:v>1.479604191407051</c:v>
                </c:pt>
                <c:pt idx="1288">
                  <c:v>1.4819579550071218</c:v>
                </c:pt>
                <c:pt idx="1289">
                  <c:v>1.4822394552368612</c:v>
                </c:pt>
                <c:pt idx="1290">
                  <c:v>1.4868229742500321</c:v>
                </c:pt>
                <c:pt idx="1291">
                  <c:v>1.4887120171459371</c:v>
                </c:pt>
                <c:pt idx="1292">
                  <c:v>1.4884304651316347</c:v>
                </c:pt>
                <c:pt idx="1293">
                  <c:v>1.4905777011712349</c:v>
                </c:pt>
                <c:pt idx="1294">
                  <c:v>1.4849596067183435</c:v>
                </c:pt>
                <c:pt idx="1295">
                  <c:v>1.4836260824837477</c:v>
                </c:pt>
                <c:pt idx="1296">
                  <c:v>1.4850846884255415</c:v>
                </c:pt>
                <c:pt idx="1297">
                  <c:v>1.4816507389821387</c:v>
                </c:pt>
                <c:pt idx="1298">
                  <c:v>1.4734409137270708</c:v>
                </c:pt>
                <c:pt idx="1299">
                  <c:v>1.4854682288442529</c:v>
                </c:pt>
                <c:pt idx="1300">
                  <c:v>1.4815621954951828</c:v>
                </c:pt>
                <c:pt idx="1301">
                  <c:v>1.4834511122663632</c:v>
                </c:pt>
                <c:pt idx="1302">
                  <c:v>1.4931228960681673</c:v>
                </c:pt>
                <c:pt idx="1303">
                  <c:v>1.4920022154882646</c:v>
                </c:pt>
                <c:pt idx="1304">
                  <c:v>1.4950668542542767</c:v>
                </c:pt>
                <c:pt idx="1305">
                  <c:v>1.494492252855057</c:v>
                </c:pt>
                <c:pt idx="1306">
                  <c:v>1.5091387062942667</c:v>
                </c:pt>
                <c:pt idx="1307">
                  <c:v>1.5085813737572582</c:v>
                </c:pt>
                <c:pt idx="1308">
                  <c:v>1.5208877518062134</c:v>
                </c:pt>
                <c:pt idx="1309">
                  <c:v>1.5178056083831715</c:v>
                </c:pt>
                <c:pt idx="1310">
                  <c:v>1.516207815272306</c:v>
                </c:pt>
                <c:pt idx="1311">
                  <c:v>1.5105274356030642</c:v>
                </c:pt>
                <c:pt idx="1312">
                  <c:v>1.5103550940862382</c:v>
                </c:pt>
                <c:pt idx="1313">
                  <c:v>1.5147775374170005</c:v>
                </c:pt>
                <c:pt idx="1314">
                  <c:v>1.5230954756943593</c:v>
                </c:pt>
                <c:pt idx="1315">
                  <c:v>1.5279645770581658</c:v>
                </c:pt>
                <c:pt idx="1316">
                  <c:v>1.5303293768605977</c:v>
                </c:pt>
                <c:pt idx="1317">
                  <c:v>1.5296054311013638</c:v>
                </c:pt>
                <c:pt idx="1318">
                  <c:v>1.5233659644495863</c:v>
                </c:pt>
                <c:pt idx="1319">
                  <c:v>1.5369761656658671</c:v>
                </c:pt>
                <c:pt idx="1320">
                  <c:v>1.5451967336361154</c:v>
                </c:pt>
                <c:pt idx="1321">
                  <c:v>1.5401972190271658</c:v>
                </c:pt>
                <c:pt idx="1322">
                  <c:v>1.5389215553022539</c:v>
                </c:pt>
                <c:pt idx="1323">
                  <c:v>1.5419742548182045</c:v>
                </c:pt>
                <c:pt idx="1324">
                  <c:v>1.5412676005089407</c:v>
                </c:pt>
                <c:pt idx="1325">
                  <c:v>1.5396354860556831</c:v>
                </c:pt>
                <c:pt idx="1326">
                  <c:v>1.5408526982010187</c:v>
                </c:pt>
                <c:pt idx="1327">
                  <c:v>1.5436760767954174</c:v>
                </c:pt>
                <c:pt idx="1328">
                  <c:v>1.5356541202592937</c:v>
                </c:pt>
                <c:pt idx="1329">
                  <c:v>1.5483525926189121</c:v>
                </c:pt>
                <c:pt idx="1330">
                  <c:v>1.5582286564829815</c:v>
                </c:pt>
                <c:pt idx="1331">
                  <c:v>1.5644936208140339</c:v>
                </c:pt>
                <c:pt idx="1332">
                  <c:v>1.575459434931338</c:v>
                </c:pt>
                <c:pt idx="1333">
                  <c:v>1.5780761822805214</c:v>
                </c:pt>
                <c:pt idx="1334">
                  <c:v>1.5801309244266286</c:v>
                </c:pt>
                <c:pt idx="1335">
                  <c:v>1.5783725160099924</c:v>
                </c:pt>
                <c:pt idx="1336">
                  <c:v>1.5894353250136346</c:v>
                </c:pt>
                <c:pt idx="1337">
                  <c:v>1.6001273786829415</c:v>
                </c:pt>
                <c:pt idx="1338">
                  <c:v>1.5944778271440017</c:v>
                </c:pt>
                <c:pt idx="1339">
                  <c:v>1.6094196105555729</c:v>
                </c:pt>
                <c:pt idx="1340">
                  <c:v>1.6068160732762018</c:v>
                </c:pt>
                <c:pt idx="1341">
                  <c:v>1.6138469236989721</c:v>
                </c:pt>
                <c:pt idx="1342">
                  <c:v>1.6268132026706288</c:v>
                </c:pt>
                <c:pt idx="1343">
                  <c:v>1.6303466993537705</c:v>
                </c:pt>
                <c:pt idx="1344">
                  <c:v>1.6294333993663614</c:v>
                </c:pt>
                <c:pt idx="1345">
                  <c:v>1.6304150566752247</c:v>
                </c:pt>
                <c:pt idx="1346">
                  <c:v>1.6496076461787095</c:v>
                </c:pt>
                <c:pt idx="1347">
                  <c:v>1.6384650319082339</c:v>
                </c:pt>
                <c:pt idx="1348">
                  <c:v>1.6205097353801476</c:v>
                </c:pt>
                <c:pt idx="1349">
                  <c:v>1.621301874389242</c:v>
                </c:pt>
                <c:pt idx="1350">
                  <c:v>1.6202508319189981</c:v>
                </c:pt>
                <c:pt idx="1351">
                  <c:v>1.5855180900058601</c:v>
                </c:pt>
                <c:pt idx="1352">
                  <c:v>1.5191759522194457</c:v>
                </c:pt>
                <c:pt idx="1353">
                  <c:v>1.5454434023982693</c:v>
                </c:pt>
                <c:pt idx="1354">
                  <c:v>1.5376943246154136</c:v>
                </c:pt>
                <c:pt idx="1355">
                  <c:v>1.4788635467143958</c:v>
                </c:pt>
                <c:pt idx="1356">
                  <c:v>1.5007886253906393</c:v>
                </c:pt>
                <c:pt idx="1357">
                  <c:v>1.5215275496330722</c:v>
                </c:pt>
                <c:pt idx="1358">
                  <c:v>1.5254980426962264</c:v>
                </c:pt>
                <c:pt idx="1359">
                  <c:v>1.5458077017445666</c:v>
                </c:pt>
                <c:pt idx="1360">
                  <c:v>1.5643525035852588</c:v>
                </c:pt>
                <c:pt idx="1361">
                  <c:v>1.5649366210692506</c:v>
                </c:pt>
                <c:pt idx="1362">
                  <c:v>1.555768390696864</c:v>
                </c:pt>
                <c:pt idx="1363">
                  <c:v>1.5471934779126915</c:v>
                </c:pt>
                <c:pt idx="1364">
                  <c:v>1.5486990841495518</c:v>
                </c:pt>
                <c:pt idx="1365">
                  <c:v>1.5733253293062115</c:v>
                </c:pt>
                <c:pt idx="1366">
                  <c:v>1.591715018535047</c:v>
                </c:pt>
                <c:pt idx="1367">
                  <c:v>1.5713597100814694</c:v>
                </c:pt>
                <c:pt idx="1368">
                  <c:v>1.5538267546880651</c:v>
                </c:pt>
                <c:pt idx="1369">
                  <c:v>1.532983865722632</c:v>
                </c:pt>
                <c:pt idx="1370">
                  <c:v>1.5407388575245109</c:v>
                </c:pt>
                <c:pt idx="1371">
                  <c:v>1.5576432882858025</c:v>
                </c:pt>
                <c:pt idx="1372">
                  <c:v>1.5617481743698138</c:v>
                </c:pt>
                <c:pt idx="1373">
                  <c:v>1.5609923401392825</c:v>
                </c:pt>
                <c:pt idx="1374">
                  <c:v>1.5679437150320146</c:v>
                </c:pt>
                <c:pt idx="1375">
                  <c:v>1.5949586193221612</c:v>
                </c:pt>
                <c:pt idx="1376">
                  <c:v>1.5929253982536922</c:v>
                </c:pt>
                <c:pt idx="1377">
                  <c:v>1.5827562826414501</c:v>
                </c:pt>
                <c:pt idx="1378">
                  <c:v>1.5736697713622618</c:v>
                </c:pt>
                <c:pt idx="1379">
                  <c:v>1.5724387336582235</c:v>
                </c:pt>
                <c:pt idx="1380">
                  <c:v>1.57511506029016</c:v>
                </c:pt>
                <c:pt idx="1381">
                  <c:v>1.5525814513288787</c:v>
                </c:pt>
                <c:pt idx="1382">
                  <c:v>1.5548803609046988</c:v>
                </c:pt>
                <c:pt idx="1383">
                  <c:v>1.5520105361273335</c:v>
                </c:pt>
                <c:pt idx="1384">
                  <c:v>1.5124577183102368</c:v>
                </c:pt>
                <c:pt idx="1385">
                  <c:v>1.480408991463956</c:v>
                </c:pt>
                <c:pt idx="1386">
                  <c:v>1.5200765890476082</c:v>
                </c:pt>
                <c:pt idx="1387">
                  <c:v>1.4935857398637986</c:v>
                </c:pt>
                <c:pt idx="1388">
                  <c:v>1.4892231640421518</c:v>
                </c:pt>
                <c:pt idx="1389">
                  <c:v>1.5095893825886173</c:v>
                </c:pt>
                <c:pt idx="1390">
                  <c:v>1.4754868638827443</c:v>
                </c:pt>
                <c:pt idx="1391">
                  <c:v>1.4939834707167807</c:v>
                </c:pt>
                <c:pt idx="1392">
                  <c:v>1.5111644387314802</c:v>
                </c:pt>
                <c:pt idx="1393">
                  <c:v>1.5214998457769193</c:v>
                </c:pt>
                <c:pt idx="1394">
                  <c:v>1.4877772885018385</c:v>
                </c:pt>
                <c:pt idx="1395">
                  <c:v>1.4927331004668674</c:v>
                </c:pt>
                <c:pt idx="1396">
                  <c:v>1.5174953352321756</c:v>
                </c:pt>
                <c:pt idx="1397">
                  <c:v>1.5090874710034676</c:v>
                </c:pt>
                <c:pt idx="1398">
                  <c:v>1.5214874619447671</c:v>
                </c:pt>
                <c:pt idx="1399">
                  <c:v>1.5170891127079964</c:v>
                </c:pt>
                <c:pt idx="1400">
                  <c:v>1.5293416134342701</c:v>
                </c:pt>
                <c:pt idx="1401">
                  <c:v>1.5455605016645744</c:v>
                </c:pt>
                <c:pt idx="1402">
                  <c:v>1.5468448939316068</c:v>
                </c:pt>
                <c:pt idx="1403">
                  <c:v>1.5379620165650905</c:v>
                </c:pt>
                <c:pt idx="1404">
                  <c:v>1.5247767906394645</c:v>
                </c:pt>
                <c:pt idx="1405">
                  <c:v>1.5248624453596487</c:v>
                </c:pt>
                <c:pt idx="1406">
                  <c:v>1.5043211825258742</c:v>
                </c:pt>
                <c:pt idx="1407">
                  <c:v>1.5070822639779253</c:v>
                </c:pt>
                <c:pt idx="1408">
                  <c:v>1.5227259725303022</c:v>
                </c:pt>
                <c:pt idx="1409">
                  <c:v>1.5244207912362016</c:v>
                </c:pt>
                <c:pt idx="1410">
                  <c:v>1.5118881560943267</c:v>
                </c:pt>
                <c:pt idx="1411">
                  <c:v>1.5157371243153444</c:v>
                </c:pt>
                <c:pt idx="1412">
                  <c:v>1.5047754602047749</c:v>
                </c:pt>
                <c:pt idx="1413">
                  <c:v>1.5013803259223146</c:v>
                </c:pt>
                <c:pt idx="1414">
                  <c:v>1.520492645140064</c:v>
                </c:pt>
                <c:pt idx="1415">
                  <c:v>1.5257413782545453</c:v>
                </c:pt>
                <c:pt idx="1416">
                  <c:v>1.5253360021667799</c:v>
                </c:pt>
                <c:pt idx="1417">
                  <c:v>1.5400335361803044</c:v>
                </c:pt>
                <c:pt idx="1418">
                  <c:v>1.5543974304807269</c:v>
                </c:pt>
                <c:pt idx="1419">
                  <c:v>1.5570495046957067</c:v>
                </c:pt>
                <c:pt idx="1420">
                  <c:v>1.5584245844616234</c:v>
                </c:pt>
                <c:pt idx="1421">
                  <c:v>1.5477249400234609</c:v>
                </c:pt>
                <c:pt idx="1422">
                  <c:v>1.5539968418064123</c:v>
                </c:pt>
                <c:pt idx="1423">
                  <c:v>1.5526662940846074</c:v>
                </c:pt>
                <c:pt idx="1424">
                  <c:v>1.5485739353570216</c:v>
                </c:pt>
                <c:pt idx="1425">
                  <c:v>1.5599708048783316</c:v>
                </c:pt>
                <c:pt idx="1426">
                  <c:v>1.5550714614901839</c:v>
                </c:pt>
                <c:pt idx="1427">
                  <c:v>1.5601147283782992</c:v>
                </c:pt>
                <c:pt idx="1428">
                  <c:v>1.5569551025199673</c:v>
                </c:pt>
                <c:pt idx="1429">
                  <c:v>1.5532806445991563</c:v>
                </c:pt>
                <c:pt idx="1430">
                  <c:v>1.5352135307109234</c:v>
                </c:pt>
                <c:pt idx="1431">
                  <c:v>1.5545816490592641</c:v>
                </c:pt>
                <c:pt idx="1432">
                  <c:v>1.5438498482312635</c:v>
                </c:pt>
                <c:pt idx="1433">
                  <c:v>1.5605091677117426</c:v>
                </c:pt>
                <c:pt idx="1434">
                  <c:v>1.567484011824807</c:v>
                </c:pt>
                <c:pt idx="1435">
                  <c:v>1.5685849674015397</c:v>
                </c:pt>
                <c:pt idx="1436">
                  <c:v>1.5819663825095476</c:v>
                </c:pt>
                <c:pt idx="1437">
                  <c:v>1.5808361455245994</c:v>
                </c:pt>
                <c:pt idx="1438">
                  <c:v>1.5857700310376837</c:v>
                </c:pt>
                <c:pt idx="1439">
                  <c:v>1.5874638674097139</c:v>
                </c:pt>
                <c:pt idx="1440">
                  <c:v>1.590228963148884</c:v>
                </c:pt>
                <c:pt idx="1441">
                  <c:v>1.5838136975966046</c:v>
                </c:pt>
                <c:pt idx="1442">
                  <c:v>1.5877232812264905</c:v>
                </c:pt>
                <c:pt idx="1443">
                  <c:v>1.5861076263902854</c:v>
                </c:pt>
                <c:pt idx="1444">
                  <c:v>1.5827317187548846</c:v>
                </c:pt>
                <c:pt idx="1445">
                  <c:v>1.5763508570645528</c:v>
                </c:pt>
                <c:pt idx="1446">
                  <c:v>1.5790475162768265</c:v>
                </c:pt>
                <c:pt idx="1447">
                  <c:v>1.568995761355968</c:v>
                </c:pt>
                <c:pt idx="1448">
                  <c:v>1.5719144846929169</c:v>
                </c:pt>
                <c:pt idx="1449">
                  <c:v>1.5501909555709492</c:v>
                </c:pt>
                <c:pt idx="1450">
                  <c:v>1.5536047150128807</c:v>
                </c:pt>
                <c:pt idx="1451">
                  <c:v>1.5401792066414612</c:v>
                </c:pt>
                <c:pt idx="1452">
                  <c:v>1.5496661176457849</c:v>
                </c:pt>
                <c:pt idx="1453">
                  <c:v>1.5508409107726067</c:v>
                </c:pt>
                <c:pt idx="1454">
                  <c:v>1.5555916300678798</c:v>
                </c:pt>
                <c:pt idx="1455">
                  <c:v>1.5478764667826406</c:v>
                </c:pt>
                <c:pt idx="1456">
                  <c:v>1.5611631391598249</c:v>
                </c:pt>
                <c:pt idx="1457">
                  <c:v>1.5743479925410566</c:v>
                </c:pt>
                <c:pt idx="1458">
                  <c:v>1.5881776062775537</c:v>
                </c:pt>
                <c:pt idx="1459">
                  <c:v>1.5936841194741138</c:v>
                </c:pt>
                <c:pt idx="1460">
                  <c:v>1.582337946018866</c:v>
                </c:pt>
                <c:pt idx="1461">
                  <c:v>1.5961216675959913</c:v>
                </c:pt>
                <c:pt idx="1462">
                  <c:v>1.5978433219654107</c:v>
                </c:pt>
                <c:pt idx="1463">
                  <c:v>1.5961997495234734</c:v>
                </c:pt>
                <c:pt idx="1464">
                  <c:v>1.6025299306146499</c:v>
                </c:pt>
                <c:pt idx="1465">
                  <c:v>1.6059884431411613</c:v>
                </c:pt>
                <c:pt idx="1466">
                  <c:v>1.5996274734306135</c:v>
                </c:pt>
                <c:pt idx="1467">
                  <c:v>1.5981095403127692</c:v>
                </c:pt>
                <c:pt idx="1468">
                  <c:v>1.6010443041737514</c:v>
                </c:pt>
                <c:pt idx="1469">
                  <c:v>1.608680559515792</c:v>
                </c:pt>
                <c:pt idx="1470">
                  <c:v>1.6232558109350643</c:v>
                </c:pt>
                <c:pt idx="1471">
                  <c:v>1.6183262134100687</c:v>
                </c:pt>
                <c:pt idx="1472">
                  <c:v>1.6076713485546443</c:v>
                </c:pt>
                <c:pt idx="1473">
                  <c:v>1.5983937988820562</c:v>
                </c:pt>
                <c:pt idx="1474">
                  <c:v>1.6061825452021463</c:v>
                </c:pt>
                <c:pt idx="1475">
                  <c:v>1.6045106418751656</c:v>
                </c:pt>
                <c:pt idx="1476">
                  <c:v>1.6123958459690049</c:v>
                </c:pt>
                <c:pt idx="1477">
                  <c:v>1.6198667004383929</c:v>
                </c:pt>
                <c:pt idx="1478">
                  <c:v>1.625588152712343</c:v>
                </c:pt>
                <c:pt idx="1479">
                  <c:v>1.6301726113344999</c:v>
                </c:pt>
                <c:pt idx="1480">
                  <c:v>1.6297448305850386</c:v>
                </c:pt>
                <c:pt idx="1481">
                  <c:v>1.6273935013324945</c:v>
                </c:pt>
                <c:pt idx="1482">
                  <c:v>1.6157750586782222</c:v>
                </c:pt>
                <c:pt idx="1483">
                  <c:v>1.6092893325815587</c:v>
                </c:pt>
                <c:pt idx="1484">
                  <c:v>1.6195387668680983</c:v>
                </c:pt>
                <c:pt idx="1485">
                  <c:v>1.6071796391161646</c:v>
                </c:pt>
                <c:pt idx="1486">
                  <c:v>1.6198575169111245</c:v>
                </c:pt>
                <c:pt idx="1487">
                  <c:v>1.6252315997270552</c:v>
                </c:pt>
                <c:pt idx="1488">
                  <c:v>1.6291728134899317</c:v>
                </c:pt>
                <c:pt idx="1489">
                  <c:v>1.6325393861896098</c:v>
                </c:pt>
                <c:pt idx="1490">
                  <c:v>1.6318891970382867</c:v>
                </c:pt>
                <c:pt idx="1491">
                  <c:v>1.6291269582471186</c:v>
                </c:pt>
                <c:pt idx="1492">
                  <c:v>1.6391945058375792</c:v>
                </c:pt>
                <c:pt idx="1493">
                  <c:v>1.6517197949654718</c:v>
                </c:pt>
                <c:pt idx="1494">
                  <c:v>1.6521644907326121</c:v>
                </c:pt>
                <c:pt idx="1495">
                  <c:v>1.661557435450514</c:v>
                </c:pt>
                <c:pt idx="1496">
                  <c:v>1.6541799239649506</c:v>
                </c:pt>
                <c:pt idx="1497">
                  <c:v>1.6544022810505297</c:v>
                </c:pt>
                <c:pt idx="1498">
                  <c:v>1.6516631282168759</c:v>
                </c:pt>
                <c:pt idx="1499">
                  <c:v>1.6470267335462827</c:v>
                </c:pt>
                <c:pt idx="1500">
                  <c:v>1.6410003052300113</c:v>
                </c:pt>
                <c:pt idx="1501">
                  <c:v>1.6373642471121383</c:v>
                </c:pt>
                <c:pt idx="1502">
                  <c:v>1.6404687636364712</c:v>
                </c:pt>
                <c:pt idx="1503">
                  <c:v>1.6465924074029714</c:v>
                </c:pt>
                <c:pt idx="1504">
                  <c:v>1.6471795792841992</c:v>
                </c:pt>
                <c:pt idx="1505">
                  <c:v>1.6558574956047438</c:v>
                </c:pt>
                <c:pt idx="1506">
                  <c:v>1.6563135636093635</c:v>
                </c:pt>
                <c:pt idx="1507">
                  <c:v>1.6470625312514051</c:v>
                </c:pt>
                <c:pt idx="1508">
                  <c:v>1.6558819739680206</c:v>
                </c:pt>
                <c:pt idx="1509">
                  <c:v>1.6579560075361115</c:v>
                </c:pt>
                <c:pt idx="1510">
                  <c:v>1.6709046396344607</c:v>
                </c:pt>
                <c:pt idx="1511">
                  <c:v>1.6702887871763659</c:v>
                </c:pt>
                <c:pt idx="1512">
                  <c:v>1.6644061150485403</c:v>
                </c:pt>
                <c:pt idx="1513">
                  <c:v>1.662232519752769</c:v>
                </c:pt>
                <c:pt idx="1514">
                  <c:v>1.6567560129636552</c:v>
                </c:pt>
                <c:pt idx="1515">
                  <c:v>1.6613277750950932</c:v>
                </c:pt>
                <c:pt idx="1516">
                  <c:v>1.6613163726690374</c:v>
                </c:pt>
                <c:pt idx="1517">
                  <c:v>1.6673543532419692</c:v>
                </c:pt>
                <c:pt idx="1518">
                  <c:v>1.666692887968209</c:v>
                </c:pt>
                <c:pt idx="1519">
                  <c:v>1.6678783066434271</c:v>
                </c:pt>
                <c:pt idx="1520">
                  <c:v>1.6541965856363203</c:v>
                </c:pt>
                <c:pt idx="1521">
                  <c:v>1.645026875630079</c:v>
                </c:pt>
                <c:pt idx="1522">
                  <c:v>1.6426926416362744</c:v>
                </c:pt>
                <c:pt idx="1523">
                  <c:v>1.5877998756819824</c:v>
                </c:pt>
                <c:pt idx="1524">
                  <c:v>1.5547932516235972</c:v>
                </c:pt>
                <c:pt idx="1525">
                  <c:v>1.5767256638682474</c:v>
                </c:pt>
                <c:pt idx="1526">
                  <c:v>1.5673874448814364</c:v>
                </c:pt>
                <c:pt idx="1527">
                  <c:v>1.6007224373593867</c:v>
                </c:pt>
                <c:pt idx="1528">
                  <c:v>1.6003179217363015</c:v>
                </c:pt>
                <c:pt idx="1529">
                  <c:v>1.5771188888804299</c:v>
                </c:pt>
                <c:pt idx="1530">
                  <c:v>1.5765491781192242</c:v>
                </c:pt>
                <c:pt idx="1531">
                  <c:v>1.569756231324972</c:v>
                </c:pt>
                <c:pt idx="1532">
                  <c:v>1.5610800358591483</c:v>
                </c:pt>
                <c:pt idx="1533">
                  <c:v>1.5121388779052607</c:v>
                </c:pt>
                <c:pt idx="1534">
                  <c:v>1.5400434796933051</c:v>
                </c:pt>
                <c:pt idx="1535">
                  <c:v>1.5131249200217012</c:v>
                </c:pt>
                <c:pt idx="1536">
                  <c:v>1.503166696399266</c:v>
                </c:pt>
                <c:pt idx="1537">
                  <c:v>1.526533973839413</c:v>
                </c:pt>
                <c:pt idx="1538">
                  <c:v>1.5430096087463876</c:v>
                </c:pt>
                <c:pt idx="1539">
                  <c:v>1.5592149938753153</c:v>
                </c:pt>
                <c:pt idx="1540">
                  <c:v>1.5493347165197093</c:v>
                </c:pt>
                <c:pt idx="1541">
                  <c:v>1.5579872765315643</c:v>
                </c:pt>
                <c:pt idx="1542">
                  <c:v>1.567708847391488</c:v>
                </c:pt>
                <c:pt idx="1543">
                  <c:v>1.6006105081996211</c:v>
                </c:pt>
                <c:pt idx="1544">
                  <c:v>1.5965895585238705</c:v>
                </c:pt>
                <c:pt idx="1545">
                  <c:v>1.5818345777799983</c:v>
                </c:pt>
                <c:pt idx="1546">
                  <c:v>1.5794887100516848</c:v>
                </c:pt>
                <c:pt idx="1547">
                  <c:v>1.5674905302333368</c:v>
                </c:pt>
                <c:pt idx="1548">
                  <c:v>1.5840088701275252</c:v>
                </c:pt>
                <c:pt idx="1549">
                  <c:v>1.5875266568503714</c:v>
                </c:pt>
                <c:pt idx="1550">
                  <c:v>1.5608829638574768</c:v>
                </c:pt>
                <c:pt idx="1551">
                  <c:v>1.5322907687982308</c:v>
                </c:pt>
                <c:pt idx="1552">
                  <c:v>1.536946870956085</c:v>
                </c:pt>
                <c:pt idx="1553">
                  <c:v>1.5268391894014104</c:v>
                </c:pt>
                <c:pt idx="1554">
                  <c:v>1.5503723868170975</c:v>
                </c:pt>
                <c:pt idx="1555">
                  <c:v>1.5554210120592451</c:v>
                </c:pt>
                <c:pt idx="1556">
                  <c:v>1.5907508572754663</c:v>
                </c:pt>
                <c:pt idx="1557">
                  <c:v>1.5872510327591827</c:v>
                </c:pt>
                <c:pt idx="1558">
                  <c:v>1.6001906273482103</c:v>
                </c:pt>
                <c:pt idx="1559">
                  <c:v>1.6176037921304791</c:v>
                </c:pt>
                <c:pt idx="1560">
                  <c:v>1.5643842900304987</c:v>
                </c:pt>
                <c:pt idx="1561">
                  <c:v>1.5620011881921401</c:v>
                </c:pt>
                <c:pt idx="1562">
                  <c:v>1.5251436095364785</c:v>
                </c:pt>
                <c:pt idx="1563">
                  <c:v>1.5278288444823349</c:v>
                </c:pt>
                <c:pt idx="1564">
                  <c:v>1.5272842775550366</c:v>
                </c:pt>
                <c:pt idx="1565">
                  <c:v>1.5355390296588811</c:v>
                </c:pt>
                <c:pt idx="1566">
                  <c:v>1.5352320151148349</c:v>
                </c:pt>
                <c:pt idx="1567">
                  <c:v>1.5056462845277172</c:v>
                </c:pt>
                <c:pt idx="1568">
                  <c:v>1.4740393352469929</c:v>
                </c:pt>
                <c:pt idx="1569">
                  <c:v>1.4741667045657243</c:v>
                </c:pt>
                <c:pt idx="1570">
                  <c:v>1.4512943033258123</c:v>
                </c:pt>
                <c:pt idx="1571">
                  <c:v>1.4282219263244473</c:v>
                </c:pt>
                <c:pt idx="1572">
                  <c:v>1.3985103390134157</c:v>
                </c:pt>
                <c:pt idx="1573">
                  <c:v>1.3600700923869551</c:v>
                </c:pt>
                <c:pt idx="1574">
                  <c:v>1.4259018901175013</c:v>
                </c:pt>
                <c:pt idx="1575">
                  <c:v>1.4380593831461197</c:v>
                </c:pt>
                <c:pt idx="1576">
                  <c:v>1.4362728552390134</c:v>
                </c:pt>
                <c:pt idx="1577">
                  <c:v>1.4484188158180857</c:v>
                </c:pt>
                <c:pt idx="1578">
                  <c:v>1.4465826258150709</c:v>
                </c:pt>
                <c:pt idx="1579">
                  <c:v>1.4828459587170333</c:v>
                </c:pt>
                <c:pt idx="1580">
                  <c:v>1.4327860010083067</c:v>
                </c:pt>
                <c:pt idx="1581">
                  <c:v>1.4227765926297904</c:v>
                </c:pt>
                <c:pt idx="1582">
                  <c:v>1.4090487925381883</c:v>
                </c:pt>
                <c:pt idx="1583">
                  <c:v>1.4032862728970958</c:v>
                </c:pt>
                <c:pt idx="1584">
                  <c:v>1.3969598828137524</c:v>
                </c:pt>
                <c:pt idx="1585">
                  <c:v>1.3971643330270884</c:v>
                </c:pt>
                <c:pt idx="1586">
                  <c:v>1.4045293903884652</c:v>
                </c:pt>
                <c:pt idx="1587">
                  <c:v>1.3895505875871701</c:v>
                </c:pt>
                <c:pt idx="1588">
                  <c:v>1.3864664774094138</c:v>
                </c:pt>
                <c:pt idx="1589">
                  <c:v>1.3759809325060581</c:v>
                </c:pt>
                <c:pt idx="1590">
                  <c:v>1.3579598304290381</c:v>
                </c:pt>
                <c:pt idx="1591">
                  <c:v>1.3773222386986455</c:v>
                </c:pt>
                <c:pt idx="1592">
                  <c:v>1.3742914805956605</c:v>
                </c:pt>
                <c:pt idx="1593">
                  <c:v>1.3724021980654599</c:v>
                </c:pt>
                <c:pt idx="1594">
                  <c:v>1.3608014283053809</c:v>
                </c:pt>
                <c:pt idx="1595">
                  <c:v>1.3715215622093124</c:v>
                </c:pt>
                <c:pt idx="1596">
                  <c:v>1.373520240805022</c:v>
                </c:pt>
                <c:pt idx="1597">
                  <c:v>1.3523273843262207</c:v>
                </c:pt>
                <c:pt idx="1598">
                  <c:v>1.3407506087223027</c:v>
                </c:pt>
                <c:pt idx="1599">
                  <c:v>1.3395463037898832</c:v>
                </c:pt>
                <c:pt idx="1600">
                  <c:v>1.3304998801853227</c:v>
                </c:pt>
                <c:pt idx="1601">
                  <c:v>1.324249948430845</c:v>
                </c:pt>
                <c:pt idx="1602">
                  <c:v>1.3271990171502803</c:v>
                </c:pt>
                <c:pt idx="1603">
                  <c:v>1.3396762432836393</c:v>
                </c:pt>
                <c:pt idx="1604">
                  <c:v>1.3387705767461782</c:v>
                </c:pt>
                <c:pt idx="1605">
                  <c:v>1.3378216688686493</c:v>
                </c:pt>
                <c:pt idx="1606">
                  <c:v>1.3206870120974055</c:v>
                </c:pt>
                <c:pt idx="1607">
                  <c:v>1.3166993114598977</c:v>
                </c:pt>
                <c:pt idx="1608">
                  <c:v>1.3201953398810287</c:v>
                </c:pt>
                <c:pt idx="1609">
                  <c:v>1.3059108759853628</c:v>
                </c:pt>
                <c:pt idx="1610">
                  <c:v>1.3039550746477269</c:v>
                </c:pt>
                <c:pt idx="1611">
                  <c:v>1.3016398312059354</c:v>
                </c:pt>
                <c:pt idx="1612">
                  <c:v>1.3062380621641649</c:v>
                </c:pt>
                <c:pt idx="1613">
                  <c:v>1.2978903852820252</c:v>
                </c:pt>
                <c:pt idx="1614">
                  <c:v>1.2962926328247042</c:v>
                </c:pt>
                <c:pt idx="1615">
                  <c:v>1.2973176066146612</c:v>
                </c:pt>
                <c:pt idx="1616">
                  <c:v>1.2980235944314975</c:v>
                </c:pt>
                <c:pt idx="1617">
                  <c:v>1.3016964119772072</c:v>
                </c:pt>
                <c:pt idx="1618">
                  <c:v>1.2927515786126946</c:v>
                </c:pt>
                <c:pt idx="1619">
                  <c:v>1.297777989724884</c:v>
                </c:pt>
                <c:pt idx="1620">
                  <c:v>1.2992472269018798</c:v>
                </c:pt>
                <c:pt idx="1621">
                  <c:v>1.3077514379225939</c:v>
                </c:pt>
                <c:pt idx="1622">
                  <c:v>1.3184212562152535</c:v>
                </c:pt>
                <c:pt idx="1623">
                  <c:v>1.321234785528228</c:v>
                </c:pt>
                <c:pt idx="1624">
                  <c:v>1.3019982109331933</c:v>
                </c:pt>
                <c:pt idx="1625">
                  <c:v>1.2981586490998169</c:v>
                </c:pt>
                <c:pt idx="1626">
                  <c:v>1.2891681455144712</c:v>
                </c:pt>
                <c:pt idx="1627">
                  <c:v>1.2902876851353355</c:v>
                </c:pt>
                <c:pt idx="1628">
                  <c:v>1.2838717046230494</c:v>
                </c:pt>
                <c:pt idx="1629">
                  <c:v>1.279122521240178</c:v>
                </c:pt>
                <c:pt idx="1630">
                  <c:v>1.2792895936956254</c:v>
                </c:pt>
                <c:pt idx="1631">
                  <c:v>1.2830617910304685</c:v>
                </c:pt>
                <c:pt idx="1632">
                  <c:v>1.2692123583832915</c:v>
                </c:pt>
                <c:pt idx="1633">
                  <c:v>1.2935264745261679</c:v>
                </c:pt>
                <c:pt idx="1634">
                  <c:v>1.2946122932044952</c:v>
                </c:pt>
                <c:pt idx="1635">
                  <c:v>1.2853466168354308</c:v>
                </c:pt>
                <c:pt idx="1636">
                  <c:v>1.2913301610034014</c:v>
                </c:pt>
                <c:pt idx="1637">
                  <c:v>1.2867031735642678</c:v>
                </c:pt>
                <c:pt idx="1638">
                  <c:v>1.2780671825446197</c:v>
                </c:pt>
                <c:pt idx="1639">
                  <c:v>1.2633666218417303</c:v>
                </c:pt>
                <c:pt idx="1640">
                  <c:v>1.2633445905915126</c:v>
                </c:pt>
                <c:pt idx="1641">
                  <c:v>1.2606333229750253</c:v>
                </c:pt>
                <c:pt idx="1642">
                  <c:v>1.2580080937093845</c:v>
                </c:pt>
                <c:pt idx="1643">
                  <c:v>1.2521889461861071</c:v>
                </c:pt>
                <c:pt idx="1644">
                  <c:v>1.2508780275374476</c:v>
                </c:pt>
                <c:pt idx="1645">
                  <c:v>1.2584908120791634</c:v>
                </c:pt>
                <c:pt idx="1646">
                  <c:v>1.2541215404933044</c:v>
                </c:pt>
                <c:pt idx="1647">
                  <c:v>1.2540737770888137</c:v>
                </c:pt>
                <c:pt idx="1648">
                  <c:v>1.2458124001846631</c:v>
                </c:pt>
                <c:pt idx="1649">
                  <c:v>1.2465967940224827</c:v>
                </c:pt>
                <c:pt idx="1650">
                  <c:v>1.2459619832325413</c:v>
                </c:pt>
                <c:pt idx="1651">
                  <c:v>1.2487982460252178</c:v>
                </c:pt>
                <c:pt idx="1652">
                  <c:v>1.2468278672956863</c:v>
                </c:pt>
                <c:pt idx="1653">
                  <c:v>1.2455666685197</c:v>
                </c:pt>
                <c:pt idx="1654">
                  <c:v>1.2346027368165398</c:v>
                </c:pt>
                <c:pt idx="1655">
                  <c:v>1.2373116921470784</c:v>
                </c:pt>
                <c:pt idx="1656">
                  <c:v>1.2377682787725668</c:v>
                </c:pt>
                <c:pt idx="1657">
                  <c:v>1.2319824999262621</c:v>
                </c:pt>
                <c:pt idx="1658">
                  <c:v>1.2306631714831462</c:v>
                </c:pt>
                <c:pt idx="1659">
                  <c:v>1.2294928746379752</c:v>
                </c:pt>
                <c:pt idx="1660">
                  <c:v>1.238751463333621</c:v>
                </c:pt>
                <c:pt idx="1661">
                  <c:v>1.2413853685715373</c:v>
                </c:pt>
                <c:pt idx="1662">
                  <c:v>1.2294777882843606</c:v>
                </c:pt>
                <c:pt idx="1663">
                  <c:v>1.2349871270229344</c:v>
                </c:pt>
                <c:pt idx="1664">
                  <c:v>1.2555490637312352</c:v>
                </c:pt>
                <c:pt idx="1665">
                  <c:v>1.2575663184113453</c:v>
                </c:pt>
                <c:pt idx="1666">
                  <c:v>1.2613717336947057</c:v>
                </c:pt>
                <c:pt idx="1667">
                  <c:v>1.2566877335013145</c:v>
                </c:pt>
                <c:pt idx="1668">
                  <c:v>1.2873842726057243</c:v>
                </c:pt>
                <c:pt idx="1669">
                  <c:v>1.2771057190628519</c:v>
                </c:pt>
                <c:pt idx="1670">
                  <c:v>1.2696704389133227</c:v>
                </c:pt>
                <c:pt idx="1671">
                  <c:v>1.2584263395259612</c:v>
                </c:pt>
                <c:pt idx="1672">
                  <c:v>1.2657937004538014</c:v>
                </c:pt>
                <c:pt idx="1673">
                  <c:v>1.2743659602640105</c:v>
                </c:pt>
                <c:pt idx="1674">
                  <c:v>1.2635849456698913</c:v>
                </c:pt>
                <c:pt idx="1675">
                  <c:v>1.2671588209336606</c:v>
                </c:pt>
                <c:pt idx="1676">
                  <c:v>1.2823465835326591</c:v>
                </c:pt>
                <c:pt idx="1677">
                  <c:v>1.280612056437443</c:v>
                </c:pt>
                <c:pt idx="1678">
                  <c:v>1.2913831447737398</c:v>
                </c:pt>
                <c:pt idx="1679">
                  <c:v>1.3003401208219059</c:v>
                </c:pt>
                <c:pt idx="1680">
                  <c:v>1.2976142943193938</c:v>
                </c:pt>
                <c:pt idx="1681">
                  <c:v>1.3148507489723267</c:v>
                </c:pt>
                <c:pt idx="1682">
                  <c:v>1.3184916122085018</c:v>
                </c:pt>
                <c:pt idx="1683">
                  <c:v>1.2905318078673953</c:v>
                </c:pt>
                <c:pt idx="1684">
                  <c:v>1.280041373558527</c:v>
                </c:pt>
                <c:pt idx="1685">
                  <c:v>1.2722116042528404</c:v>
                </c:pt>
                <c:pt idx="1686">
                  <c:v>1.2589259681555693</c:v>
                </c:pt>
                <c:pt idx="1687">
                  <c:v>1.2530728972456211</c:v>
                </c:pt>
                <c:pt idx="1688">
                  <c:v>1.2535113951586851</c:v>
                </c:pt>
                <c:pt idx="1689">
                  <c:v>1.2560681804697102</c:v>
                </c:pt>
                <c:pt idx="1690">
                  <c:v>1.2509320194913602</c:v>
                </c:pt>
                <c:pt idx="1691">
                  <c:v>1.2529495754041788</c:v>
                </c:pt>
                <c:pt idx="1692">
                  <c:v>1.2517826587305152</c:v>
                </c:pt>
                <c:pt idx="1693">
                  <c:v>1.2396773413997459</c:v>
                </c:pt>
                <c:pt idx="1694">
                  <c:v>1.2359821977830441</c:v>
                </c:pt>
                <c:pt idx="1695">
                  <c:v>1.2243298333176367</c:v>
                </c:pt>
                <c:pt idx="1696">
                  <c:v>1.2258725209607537</c:v>
                </c:pt>
                <c:pt idx="1697">
                  <c:v>1.2279974911177516</c:v>
                </c:pt>
                <c:pt idx="1698">
                  <c:v>1.2397146776222558</c:v>
                </c:pt>
                <c:pt idx="1699">
                  <c:v>1.2412454102402806</c:v>
                </c:pt>
                <c:pt idx="1700">
                  <c:v>1.2365089138801781</c:v>
                </c:pt>
                <c:pt idx="1701">
                  <c:v>1.2294102252523076</c:v>
                </c:pt>
                <c:pt idx="1702">
                  <c:v>1.220013848340131</c:v>
                </c:pt>
                <c:pt idx="1703">
                  <c:v>1.2164466860257275</c:v>
                </c:pt>
                <c:pt idx="1704">
                  <c:v>1.2071492913997612</c:v>
                </c:pt>
                <c:pt idx="1705">
                  <c:v>1.2093311920098098</c:v>
                </c:pt>
                <c:pt idx="1706">
                  <c:v>1.2151930452250725</c:v>
                </c:pt>
                <c:pt idx="1707">
                  <c:v>1.2136912902404802</c:v>
                </c:pt>
                <c:pt idx="1708">
                  <c:v>1.2082290910765265</c:v>
                </c:pt>
                <c:pt idx="1709">
                  <c:v>1.2054711007039749</c:v>
                </c:pt>
                <c:pt idx="1710">
                  <c:v>1.1999144834449871</c:v>
                </c:pt>
                <c:pt idx="1711">
                  <c:v>1.1997034856702882</c:v>
                </c:pt>
                <c:pt idx="1712">
                  <c:v>1.2037939723119633</c:v>
                </c:pt>
                <c:pt idx="1713">
                  <c:v>1.2116819843368458</c:v>
                </c:pt>
                <c:pt idx="1714">
                  <c:v>1.2073495721866652</c:v>
                </c:pt>
                <c:pt idx="1715">
                  <c:v>1.2148301769504917</c:v>
                </c:pt>
                <c:pt idx="1716">
                  <c:v>1.2113986121826279</c:v>
                </c:pt>
                <c:pt idx="1717">
                  <c:v>1.2031318285336494</c:v>
                </c:pt>
                <c:pt idx="1718">
                  <c:v>1.1975045840659675</c:v>
                </c:pt>
                <c:pt idx="1719">
                  <c:v>1.2038229189078022</c:v>
                </c:pt>
                <c:pt idx="1720">
                  <c:v>1.1949622112999869</c:v>
                </c:pt>
                <c:pt idx="1721">
                  <c:v>1.1968949153737134</c:v>
                </c:pt>
                <c:pt idx="1722">
                  <c:v>1.1999852649906735</c:v>
                </c:pt>
                <c:pt idx="1723">
                  <c:v>1.2131193320963238</c:v>
                </c:pt>
                <c:pt idx="1724">
                  <c:v>1.224085429508772</c:v>
                </c:pt>
                <c:pt idx="1725">
                  <c:v>1.2330327416198252</c:v>
                </c:pt>
                <c:pt idx="1726">
                  <c:v>1.2703075212533619</c:v>
                </c:pt>
                <c:pt idx="1727">
                  <c:v>1.2538786166767919</c:v>
                </c:pt>
                <c:pt idx="1728">
                  <c:v>1.2529173984905848</c:v>
                </c:pt>
                <c:pt idx="1729">
                  <c:v>1.2296276364198508</c:v>
                </c:pt>
                <c:pt idx="1730">
                  <c:v>1.2377905560780189</c:v>
                </c:pt>
                <c:pt idx="1731">
                  <c:v>1.2526807433651481</c:v>
                </c:pt>
                <c:pt idx="1732">
                  <c:v>1.2343237963620257</c:v>
                </c:pt>
                <c:pt idx="1733">
                  <c:v>1.2710206914713549</c:v>
                </c:pt>
                <c:pt idx="1734">
                  <c:v>1.2678924085939449</c:v>
                </c:pt>
                <c:pt idx="1735">
                  <c:v>1.2497322383839815</c:v>
                </c:pt>
                <c:pt idx="1736">
                  <c:v>1.2346939787816305</c:v>
                </c:pt>
                <c:pt idx="1737">
                  <c:v>1.2445051683801065</c:v>
                </c:pt>
                <c:pt idx="1738">
                  <c:v>1.2342840395924408</c:v>
                </c:pt>
                <c:pt idx="1739">
                  <c:v>1.2349088460587914</c:v>
                </c:pt>
                <c:pt idx="1740">
                  <c:v>1.2673732851329174</c:v>
                </c:pt>
                <c:pt idx="1741">
                  <c:v>1.2535295244506548</c:v>
                </c:pt>
                <c:pt idx="1742">
                  <c:v>1.2575512631873298</c:v>
                </c:pt>
                <c:pt idx="1743">
                  <c:v>1.2493468211966552</c:v>
                </c:pt>
                <c:pt idx="1744">
                  <c:v>1.2335957618078219</c:v>
                </c:pt>
                <c:pt idx="1745">
                  <c:v>1.232803027486399</c:v>
                </c:pt>
                <c:pt idx="1746">
                  <c:v>1.2413377590914618</c:v>
                </c:pt>
                <c:pt idx="1747">
                  <c:v>1.2279515177566054</c:v>
                </c:pt>
                <c:pt idx="1748">
                  <c:v>1.2120791111202514</c:v>
                </c:pt>
                <c:pt idx="1749">
                  <c:v>1.21097587196405</c:v>
                </c:pt>
                <c:pt idx="1750">
                  <c:v>1.2110897095587347</c:v>
                </c:pt>
                <c:pt idx="1751">
                  <c:v>1.2106994170922829</c:v>
                </c:pt>
                <c:pt idx="1752">
                  <c:v>1.2019779512785549</c:v>
                </c:pt>
                <c:pt idx="1753">
                  <c:v>1.1985222997846121</c:v>
                </c:pt>
                <c:pt idx="1754">
                  <c:v>1.1993907711481762</c:v>
                </c:pt>
                <c:pt idx="1755">
                  <c:v>1.2031575005704342</c:v>
                </c:pt>
                <c:pt idx="1756">
                  <c:v>1.2000552448751638</c:v>
                </c:pt>
                <c:pt idx="1757">
                  <c:v>1.1996440777050468</c:v>
                </c:pt>
                <c:pt idx="1758">
                  <c:v>1.1996201387659013</c:v>
                </c:pt>
                <c:pt idx="1759">
                  <c:v>1.2055074053078663</c:v>
                </c:pt>
                <c:pt idx="1760">
                  <c:v>1.2056242522033642</c:v>
                </c:pt>
                <c:pt idx="1761">
                  <c:v>1.2158142029585883</c:v>
                </c:pt>
                <c:pt idx="1762">
                  <c:v>1.2083494941503181</c:v>
                </c:pt>
                <c:pt idx="1763">
                  <c:v>1.2112880443701324</c:v>
                </c:pt>
                <c:pt idx="1764">
                  <c:v>1.2177448254798178</c:v>
                </c:pt>
                <c:pt idx="1765">
                  <c:v>1.2116135695628449</c:v>
                </c:pt>
                <c:pt idx="1766">
                  <c:v>1.226557769113491</c:v>
                </c:pt>
                <c:pt idx="1767">
                  <c:v>1.2487160766011511</c:v>
                </c:pt>
                <c:pt idx="1768">
                  <c:v>1.2388007936477847</c:v>
                </c:pt>
                <c:pt idx="1769">
                  <c:v>1.221312962864223</c:v>
                </c:pt>
                <c:pt idx="1770">
                  <c:v>1.2267946578714473</c:v>
                </c:pt>
                <c:pt idx="1771">
                  <c:v>1.2460346827684528</c:v>
                </c:pt>
                <c:pt idx="1772">
                  <c:v>1.2347414340536882</c:v>
                </c:pt>
                <c:pt idx="1773">
                  <c:v>1.2268450047120423</c:v>
                </c:pt>
                <c:pt idx="1774">
                  <c:v>1.2134975037358968</c:v>
                </c:pt>
                <c:pt idx="1775">
                  <c:v>1.2014760692621174</c:v>
                </c:pt>
                <c:pt idx="1776">
                  <c:v>1.2038808810139525</c:v>
                </c:pt>
                <c:pt idx="1777">
                  <c:v>1.200559351200813</c:v>
                </c:pt>
                <c:pt idx="1778">
                  <c:v>1.205274002573367</c:v>
                </c:pt>
                <c:pt idx="1779">
                  <c:v>1.1970201566393504</c:v>
                </c:pt>
                <c:pt idx="1780">
                  <c:v>1.2012995704243643</c:v>
                </c:pt>
                <c:pt idx="1781">
                  <c:v>1.1978841633212549</c:v>
                </c:pt>
                <c:pt idx="1782">
                  <c:v>1.1955859049415001</c:v>
                </c:pt>
                <c:pt idx="1783">
                  <c:v>1.1907265341068478</c:v>
                </c:pt>
                <c:pt idx="1784">
                  <c:v>1.1840991148066033</c:v>
                </c:pt>
                <c:pt idx="1785">
                  <c:v>1.1850851642127664</c:v>
                </c:pt>
                <c:pt idx="1786">
                  <c:v>1.1812359511679593</c:v>
                </c:pt>
                <c:pt idx="1787">
                  <c:v>1.1848120857364826</c:v>
                </c:pt>
                <c:pt idx="1788">
                  <c:v>1.1734189581850849</c:v>
                </c:pt>
                <c:pt idx="1789">
                  <c:v>1.1690805809367657</c:v>
                </c:pt>
                <c:pt idx="1790">
                  <c:v>1.1704676184495328</c:v>
                </c:pt>
                <c:pt idx="1791">
                  <c:v>1.1696456234045804</c:v>
                </c:pt>
                <c:pt idx="1792">
                  <c:v>1.1664566934788356</c:v>
                </c:pt>
                <c:pt idx="1793">
                  <c:v>1.1634736487702237</c:v>
                </c:pt>
                <c:pt idx="1794">
                  <c:v>1.1616546763503786</c:v>
                </c:pt>
                <c:pt idx="1795">
                  <c:v>1.1608283944322937</c:v>
                </c:pt>
                <c:pt idx="1796">
                  <c:v>1.1598570793025917</c:v>
                </c:pt>
                <c:pt idx="1797">
                  <c:v>1.1509656109281354</c:v>
                </c:pt>
                <c:pt idx="1798">
                  <c:v>1.1503866701377594</c:v>
                </c:pt>
                <c:pt idx="1799">
                  <c:v>1.1510685489601848</c:v>
                </c:pt>
                <c:pt idx="1800">
                  <c:v>1.1554003258216075</c:v>
                </c:pt>
                <c:pt idx="1801">
                  <c:v>1.1572305160314158</c:v>
                </c:pt>
                <c:pt idx="1802">
                  <c:v>1.1547163471353534</c:v>
                </c:pt>
                <c:pt idx="1803">
                  <c:v>1.1460798786303996</c:v>
                </c:pt>
                <c:pt idx="1804">
                  <c:v>1.143566384321864</c:v>
                </c:pt>
                <c:pt idx="1805">
                  <c:v>1.1388025394884067</c:v>
                </c:pt>
                <c:pt idx="1806">
                  <c:v>1.1433797480901453</c:v>
                </c:pt>
                <c:pt idx="1807">
                  <c:v>1.1532911669322354</c:v>
                </c:pt>
                <c:pt idx="1808">
                  <c:v>1.1609722842836825</c:v>
                </c:pt>
                <c:pt idx="1809">
                  <c:v>1.1536539344792753</c:v>
                </c:pt>
                <c:pt idx="1810">
                  <c:v>1.1519244318852795</c:v>
                </c:pt>
                <c:pt idx="1811">
                  <c:v>1.1414485407702566</c:v>
                </c:pt>
                <c:pt idx="1812">
                  <c:v>1.1450644775784213</c:v>
                </c:pt>
                <c:pt idx="1813">
                  <c:v>1.1463212486611372</c:v>
                </c:pt>
                <c:pt idx="1814">
                  <c:v>1.1429923534596507</c:v>
                </c:pt>
                <c:pt idx="1815">
                  <c:v>1.1332327892351313</c:v>
                </c:pt>
                <c:pt idx="1816">
                  <c:v>1.1331505331757128</c:v>
                </c:pt>
                <c:pt idx="1817">
                  <c:v>1.1250797912786266</c:v>
                </c:pt>
                <c:pt idx="1818">
                  <c:v>1.1247026480940749</c:v>
                </c:pt>
                <c:pt idx="1819">
                  <c:v>1.1251889176255185</c:v>
                </c:pt>
                <c:pt idx="1820">
                  <c:v>1.1201826048981716</c:v>
                </c:pt>
                <c:pt idx="1821">
                  <c:v>1.114657145739558</c:v>
                </c:pt>
                <c:pt idx="1822">
                  <c:v>1.1136921239697029</c:v>
                </c:pt>
                <c:pt idx="1823">
                  <c:v>1.1139097705027448</c:v>
                </c:pt>
                <c:pt idx="1824">
                  <c:v>1.1082120627865941</c:v>
                </c:pt>
                <c:pt idx="1825">
                  <c:v>1.1081744378965357</c:v>
                </c:pt>
                <c:pt idx="1826">
                  <c:v>1.1145991924308192</c:v>
                </c:pt>
                <c:pt idx="1827">
                  <c:v>1.1113203830056408</c:v>
                </c:pt>
                <c:pt idx="1828">
                  <c:v>1.1205931007603813</c:v>
                </c:pt>
                <c:pt idx="1829">
                  <c:v>1.1126537999676698</c:v>
                </c:pt>
                <c:pt idx="1830">
                  <c:v>1.1165783150193755</c:v>
                </c:pt>
                <c:pt idx="1831">
                  <c:v>1.1134439178490285</c:v>
                </c:pt>
                <c:pt idx="1832">
                  <c:v>1.1188891455817358</c:v>
                </c:pt>
                <c:pt idx="1833">
                  <c:v>1.126311010335374</c:v>
                </c:pt>
                <c:pt idx="1834">
                  <c:v>1.1230905410357681</c:v>
                </c:pt>
                <c:pt idx="1835">
                  <c:v>1.1308983334046154</c:v>
                </c:pt>
                <c:pt idx="1836">
                  <c:v>1.12918424580569</c:v>
                </c:pt>
                <c:pt idx="1837">
                  <c:v>1.1312940233878968</c:v>
                </c:pt>
                <c:pt idx="1838">
                  <c:v>1.1407196729008182</c:v>
                </c:pt>
                <c:pt idx="1839">
                  <c:v>1.1451168115462664</c:v>
                </c:pt>
                <c:pt idx="1840">
                  <c:v>1.1420759802628713</c:v>
                </c:pt>
                <c:pt idx="1841">
                  <c:v>1.1424060928248387</c:v>
                </c:pt>
                <c:pt idx="1842">
                  <c:v>1.1437087949969942</c:v>
                </c:pt>
                <c:pt idx="1843">
                  <c:v>1.1333201805946218</c:v>
                </c:pt>
                <c:pt idx="1844">
                  <c:v>1.1153505673399964</c:v>
                </c:pt>
                <c:pt idx="1845">
                  <c:v>1.1265078098310577</c:v>
                </c:pt>
                <c:pt idx="1846">
                  <c:v>1.1255308760208242</c:v>
                </c:pt>
                <c:pt idx="1847">
                  <c:v>1.129053172968701</c:v>
                </c:pt>
                <c:pt idx="1848">
                  <c:v>1.1088832292141622</c:v>
                </c:pt>
                <c:pt idx="1849">
                  <c:v>1.1168987426936585</c:v>
                </c:pt>
                <c:pt idx="1850">
                  <c:v>1.1335062063204953</c:v>
                </c:pt>
                <c:pt idx="1851">
                  <c:v>1.146187672993515</c:v>
                </c:pt>
                <c:pt idx="1852">
                  <c:v>1.1499931636162053</c:v>
                </c:pt>
                <c:pt idx="1853">
                  <c:v>1.14376540954672</c:v>
                </c:pt>
                <c:pt idx="1854">
                  <c:v>1.1521144991917629</c:v>
                </c:pt>
                <c:pt idx="1855">
                  <c:v>1.1540582026517863</c:v>
                </c:pt>
                <c:pt idx="1856">
                  <c:v>1.161492492742582</c:v>
                </c:pt>
                <c:pt idx="1857">
                  <c:v>1.1595972001398831</c:v>
                </c:pt>
                <c:pt idx="1858">
                  <c:v>1.1617329981363278</c:v>
                </c:pt>
                <c:pt idx="1859">
                  <c:v>1.1583357985829534</c:v>
                </c:pt>
                <c:pt idx="1860">
                  <c:v>1.1637739404176737</c:v>
                </c:pt>
                <c:pt idx="1861">
                  <c:v>1.1593250182912</c:v>
                </c:pt>
                <c:pt idx="1862">
                  <c:v>1.1470665299963763</c:v>
                </c:pt>
                <c:pt idx="1863">
                  <c:v>1.1079652732185532</c:v>
                </c:pt>
                <c:pt idx="1864">
                  <c:v>1.0738976398866171</c:v>
                </c:pt>
                <c:pt idx="1865">
                  <c:v>1.0698322120728292</c:v>
                </c:pt>
                <c:pt idx="1866">
                  <c:v>1.021509844459437</c:v>
                </c:pt>
                <c:pt idx="1867">
                  <c:v>1.0130594554342065</c:v>
                </c:pt>
                <c:pt idx="1868">
                  <c:v>1.0586581379947633</c:v>
                </c:pt>
                <c:pt idx="1869">
                  <c:v>1.0284752331144513</c:v>
                </c:pt>
                <c:pt idx="1870">
                  <c:v>1.0709886462842286</c:v>
                </c:pt>
                <c:pt idx="1871">
                  <c:v>1.0340280509651485</c:v>
                </c:pt>
                <c:pt idx="1872">
                  <c:v>1.0162417319223509</c:v>
                </c:pt>
                <c:pt idx="1873">
                  <c:v>0.93594807142187963</c:v>
                </c:pt>
                <c:pt idx="1874">
                  <c:v>0.98107488306281243</c:v>
                </c:pt>
                <c:pt idx="1875">
                  <c:v>0.93192022864993684</c:v>
                </c:pt>
                <c:pt idx="1876">
                  <c:v>0.83877959946522151</c:v>
                </c:pt>
                <c:pt idx="1877">
                  <c:v>0.91327023710975563</c:v>
                </c:pt>
                <c:pt idx="1878">
                  <c:v>0.79668933588821533</c:v>
                </c:pt>
                <c:pt idx="1879">
                  <c:v>0.84307759756309919</c:v>
                </c:pt>
                <c:pt idx="1880">
                  <c:v>0.79820703820484507</c:v>
                </c:pt>
                <c:pt idx="1881">
                  <c:v>0.80195609396084877</c:v>
                </c:pt>
                <c:pt idx="1882">
                  <c:v>0.76640727714770218</c:v>
                </c:pt>
                <c:pt idx="1883">
                  <c:v>0.74362084588768484</c:v>
                </c:pt>
                <c:pt idx="1884">
                  <c:v>0.81031111091939567</c:v>
                </c:pt>
                <c:pt idx="1885">
                  <c:v>0.81960456797644599</c:v>
                </c:pt>
                <c:pt idx="1886">
                  <c:v>0.86922656658409658</c:v>
                </c:pt>
                <c:pt idx="1887">
                  <c:v>0.83944007747222338</c:v>
                </c:pt>
                <c:pt idx="1888">
                  <c:v>0.86711357634715902</c:v>
                </c:pt>
                <c:pt idx="1889">
                  <c:v>0.85311629778373488</c:v>
                </c:pt>
                <c:pt idx="1890">
                  <c:v>0.81460122896149922</c:v>
                </c:pt>
                <c:pt idx="1891">
                  <c:v>0.83298897462264443</c:v>
                </c:pt>
                <c:pt idx="1892">
                  <c:v>0.82028351021796686</c:v>
                </c:pt>
                <c:pt idx="1893">
                  <c:v>0.87603672897133256</c:v>
                </c:pt>
                <c:pt idx="1894">
                  <c:v>0.87463127550913466</c:v>
                </c:pt>
                <c:pt idx="1895">
                  <c:v>0.90392210425646369</c:v>
                </c:pt>
                <c:pt idx="1896">
                  <c:v>0.91692361243100817</c:v>
                </c:pt>
                <c:pt idx="1897">
                  <c:v>0.90761134309334723</c:v>
                </c:pt>
                <c:pt idx="1898">
                  <c:v>0.93494360175408708</c:v>
                </c:pt>
                <c:pt idx="1899">
                  <c:v>0.91411609623887347</c:v>
                </c:pt>
                <c:pt idx="1900">
                  <c:v>0.91941784069977617</c:v>
                </c:pt>
                <c:pt idx="1901">
                  <c:v>0.94372810261985673</c:v>
                </c:pt>
                <c:pt idx="1902">
                  <c:v>0.92670061077810084</c:v>
                </c:pt>
                <c:pt idx="1903">
                  <c:v>0.89782909776767017</c:v>
                </c:pt>
                <c:pt idx="1904">
                  <c:v>0.91818405154547567</c:v>
                </c:pt>
                <c:pt idx="1905">
                  <c:v>0.91768863231967157</c:v>
                </c:pt>
                <c:pt idx="1906">
                  <c:v>0.93037302688274715</c:v>
                </c:pt>
                <c:pt idx="1907">
                  <c:v>0.94396286615623637</c:v>
                </c:pt>
                <c:pt idx="1908">
                  <c:v>0.93900126568654474</c:v>
                </c:pt>
                <c:pt idx="1909">
                  <c:v>0.96363752564554339</c:v>
                </c:pt>
                <c:pt idx="1910">
                  <c:v>0.95471894805757518</c:v>
                </c:pt>
                <c:pt idx="1911">
                  <c:v>0.92754743610195944</c:v>
                </c:pt>
                <c:pt idx="1912">
                  <c:v>0.93148099059859579</c:v>
                </c:pt>
                <c:pt idx="1913">
                  <c:v>0.93986427497944669</c:v>
                </c:pt>
                <c:pt idx="1914">
                  <c:v>0.93328158458562338</c:v>
                </c:pt>
                <c:pt idx="1915">
                  <c:v>0.94395734472080495</c:v>
                </c:pt>
                <c:pt idx="1916">
                  <c:v>0.95975046667669628</c:v>
                </c:pt>
                <c:pt idx="1917">
                  <c:v>0.95992079433004851</c:v>
                </c:pt>
                <c:pt idx="1918">
                  <c:v>0.93999495877996719</c:v>
                </c:pt>
                <c:pt idx="1919">
                  <c:v>0.92343510914445759</c:v>
                </c:pt>
                <c:pt idx="1920">
                  <c:v>0.93401667615753781</c:v>
                </c:pt>
                <c:pt idx="1921">
                  <c:v>0.9376768000719099</c:v>
                </c:pt>
                <c:pt idx="1922">
                  <c:v>0.96675905369656867</c:v>
                </c:pt>
                <c:pt idx="1923">
                  <c:v>0.95656964778757314</c:v>
                </c:pt>
                <c:pt idx="1924">
                  <c:v>0.97236637621725408</c:v>
                </c:pt>
                <c:pt idx="1925">
                  <c:v>0.9647780917615062</c:v>
                </c:pt>
                <c:pt idx="1926">
                  <c:v>0.96704625178993098</c:v>
                </c:pt>
                <c:pt idx="1927">
                  <c:v>0.97885800804809231</c:v>
                </c:pt>
                <c:pt idx="1928">
                  <c:v>0.99326532241195098</c:v>
                </c:pt>
                <c:pt idx="1929">
                  <c:v>0.99116936226045338</c:v>
                </c:pt>
                <c:pt idx="1930">
                  <c:v>0.99592773627742504</c:v>
                </c:pt>
                <c:pt idx="1931">
                  <c:v>0.99965673085310047</c:v>
                </c:pt>
                <c:pt idx="1932">
                  <c:v>1.0078312025476401</c:v>
                </c:pt>
                <c:pt idx="1933">
                  <c:v>1.0214940229382206</c:v>
                </c:pt>
                <c:pt idx="1934">
                  <c:v>1.0180471109389666</c:v>
                </c:pt>
                <c:pt idx="1935">
                  <c:v>1.0443881286728729</c:v>
                </c:pt>
                <c:pt idx="1936">
                  <c:v>1.0568891080825569</c:v>
                </c:pt>
                <c:pt idx="1937">
                  <c:v>1.0486139249466642</c:v>
                </c:pt>
                <c:pt idx="1938">
                  <c:v>1.0430277033604121</c:v>
                </c:pt>
                <c:pt idx="1939">
                  <c:v>0.97966089246059118</c:v>
                </c:pt>
                <c:pt idx="1940">
                  <c:v>0.99237326597066733</c:v>
                </c:pt>
                <c:pt idx="1941">
                  <c:v>1.0005879844229568</c:v>
                </c:pt>
                <c:pt idx="1942">
                  <c:v>1.0193839142951926</c:v>
                </c:pt>
                <c:pt idx="1943">
                  <c:v>1.015707204245021</c:v>
                </c:pt>
                <c:pt idx="1944">
                  <c:v>1.0163105465687339</c:v>
                </c:pt>
                <c:pt idx="1945">
                  <c:v>1.010552657256496</c:v>
                </c:pt>
                <c:pt idx="1946">
                  <c:v>1.0170950314376956</c:v>
                </c:pt>
                <c:pt idx="1947">
                  <c:v>1.0214667003211899</c:v>
                </c:pt>
                <c:pt idx="1948">
                  <c:v>0.99470909539004937</c:v>
                </c:pt>
                <c:pt idx="1949">
                  <c:v>1.0055512754959284</c:v>
                </c:pt>
                <c:pt idx="1950">
                  <c:v>0.98088991192277408</c:v>
                </c:pt>
                <c:pt idx="1951">
                  <c:v>0.99519021525470264</c:v>
                </c:pt>
                <c:pt idx="1952">
                  <c:v>1.0104089960593337</c:v>
                </c:pt>
                <c:pt idx="1953">
                  <c:v>1.0154706824629722</c:v>
                </c:pt>
                <c:pt idx="1954">
                  <c:v>1.0200717819862175</c:v>
                </c:pt>
                <c:pt idx="1955">
                  <c:v>1.0361449950800374</c:v>
                </c:pt>
                <c:pt idx="1956">
                  <c:v>1.024874318760377</c:v>
                </c:pt>
                <c:pt idx="1957">
                  <c:v>1.0328652909637477</c:v>
                </c:pt>
                <c:pt idx="1958">
                  <c:v>1.0270196602752573</c:v>
                </c:pt>
                <c:pt idx="1959">
                  <c:v>1.03771279692638</c:v>
                </c:pt>
                <c:pt idx="1960">
                  <c:v>1.0279514231717994</c:v>
                </c:pt>
                <c:pt idx="1961">
                  <c:v>1.0416409454350752</c:v>
                </c:pt>
                <c:pt idx="1962">
                  <c:v>1.0510584679765829</c:v>
                </c:pt>
                <c:pt idx="1963">
                  <c:v>1.0474723423414898</c:v>
                </c:pt>
                <c:pt idx="1964">
                  <c:v>1.0504519715903524</c:v>
                </c:pt>
                <c:pt idx="1965">
                  <c:v>1.0592461077689066</c:v>
                </c:pt>
                <c:pt idx="1966">
                  <c:v>1.0610231428625985</c:v>
                </c:pt>
                <c:pt idx="1967">
                  <c:v>1.0671034841259619</c:v>
                </c:pt>
                <c:pt idx="1968">
                  <c:v>1.0538753008795181</c:v>
                </c:pt>
                <c:pt idx="1969">
                  <c:v>1.047331124410513</c:v>
                </c:pt>
                <c:pt idx="1970">
                  <c:v>1.0550477758355572</c:v>
                </c:pt>
                <c:pt idx="1971">
                  <c:v>1.048195826774408</c:v>
                </c:pt>
                <c:pt idx="1972">
                  <c:v>1.0611429143026661</c:v>
                </c:pt>
                <c:pt idx="1973">
                  <c:v>1.0571558706545796</c:v>
                </c:pt>
                <c:pt idx="1974">
                  <c:v>1.0652338009938207</c:v>
                </c:pt>
                <c:pt idx="1975">
                  <c:v>1.072855938591835</c:v>
                </c:pt>
                <c:pt idx="1976">
                  <c:v>1.0767240699087584</c:v>
                </c:pt>
                <c:pt idx="1977">
                  <c:v>1.0836249640781652</c:v>
                </c:pt>
                <c:pt idx="1978">
                  <c:v>1.0905679205792558</c:v>
                </c:pt>
                <c:pt idx="1979">
                  <c:v>1.0912580257272095</c:v>
                </c:pt>
                <c:pt idx="1980">
                  <c:v>1.0942464169884305</c:v>
                </c:pt>
                <c:pt idx="1981">
                  <c:v>1.0854913004763529</c:v>
                </c:pt>
                <c:pt idx="1982">
                  <c:v>1.1005790388589798</c:v>
                </c:pt>
                <c:pt idx="1983">
                  <c:v>1.0983237064039477</c:v>
                </c:pt>
                <c:pt idx="1984">
                  <c:v>1.0981348533615944</c:v>
                </c:pt>
                <c:pt idx="1985">
                  <c:v>1.101106636167775</c:v>
                </c:pt>
                <c:pt idx="1986">
                  <c:v>1.103639984016106</c:v>
                </c:pt>
                <c:pt idx="1987">
                  <c:v>1.0987683586009749</c:v>
                </c:pt>
                <c:pt idx="1988">
                  <c:v>1.1022335232994267</c:v>
                </c:pt>
                <c:pt idx="1989">
                  <c:v>1.1060199475760883</c:v>
                </c:pt>
                <c:pt idx="1990">
                  <c:v>1.1170730474599597</c:v>
                </c:pt>
                <c:pt idx="1991">
                  <c:v>1.1210831992321972</c:v>
                </c:pt>
                <c:pt idx="1992">
                  <c:v>1.1324555131580063</c:v>
                </c:pt>
                <c:pt idx="1993">
                  <c:v>1.1343485556958168</c:v>
                </c:pt>
                <c:pt idx="1994">
                  <c:v>1.1419600504744751</c:v>
                </c:pt>
                <c:pt idx="1995">
                  <c:v>1.1394507198711956</c:v>
                </c:pt>
                <c:pt idx="1996">
                  <c:v>1.1479930404566692</c:v>
                </c:pt>
                <c:pt idx="1997">
                  <c:v>1.1654987839292621</c:v>
                </c:pt>
                <c:pt idx="1998">
                  <c:v>1.1238233602816334</c:v>
                </c:pt>
                <c:pt idx="1999">
                  <c:v>1.1146459350720797</c:v>
                </c:pt>
                <c:pt idx="2000">
                  <c:v>1.0832699150451719</c:v>
                </c:pt>
                <c:pt idx="2001">
                  <c:v>1.1048755152583352</c:v>
                </c:pt>
                <c:pt idx="2002">
                  <c:v>1.0852736537149987</c:v>
                </c:pt>
                <c:pt idx="2003">
                  <c:v>1.0858520192479597</c:v>
                </c:pt>
                <c:pt idx="2004">
                  <c:v>1.0996003333934383</c:v>
                </c:pt>
                <c:pt idx="2005">
                  <c:v>1.1053246458189472</c:v>
                </c:pt>
                <c:pt idx="2006">
                  <c:v>1.1002073703277777</c:v>
                </c:pt>
                <c:pt idx="2007">
                  <c:v>1.0909128676181705</c:v>
                </c:pt>
                <c:pt idx="2008">
                  <c:v>1.0786449358236312</c:v>
                </c:pt>
                <c:pt idx="2009">
                  <c:v>1.0660910288928245</c:v>
                </c:pt>
                <c:pt idx="2010">
                  <c:v>1.0772455538684058</c:v>
                </c:pt>
                <c:pt idx="2011">
                  <c:v>1.0513838029729587</c:v>
                </c:pt>
                <c:pt idx="2012">
                  <c:v>1.054520032858778</c:v>
                </c:pt>
                <c:pt idx="2013">
                  <c:v>1.0712346795862262</c:v>
                </c:pt>
                <c:pt idx="2014">
                  <c:v>1.0883553138568383</c:v>
                </c:pt>
                <c:pt idx="2015">
                  <c:v>1.0831048214110335</c:v>
                </c:pt>
                <c:pt idx="2016">
                  <c:v>1.0920077630147071</c:v>
                </c:pt>
                <c:pt idx="2017">
                  <c:v>1.0977724011478609</c:v>
                </c:pt>
                <c:pt idx="2018">
                  <c:v>1.0872142433953746</c:v>
                </c:pt>
                <c:pt idx="2019">
                  <c:v>1.1065839276535134</c:v>
                </c:pt>
                <c:pt idx="2020">
                  <c:v>1.0909957244969652</c:v>
                </c:pt>
                <c:pt idx="2021">
                  <c:v>1.1098219983457622</c:v>
                </c:pt>
                <c:pt idx="2022">
                  <c:v>1.118673104731424</c:v>
                </c:pt>
                <c:pt idx="2023">
                  <c:v>1.1284640369285144</c:v>
                </c:pt>
                <c:pt idx="2024">
                  <c:v>1.1213243798705128</c:v>
                </c:pt>
                <c:pt idx="2025">
                  <c:v>1.1138729896886019</c:v>
                </c:pt>
                <c:pt idx="2026">
                  <c:v>1.1121699100339164</c:v>
                </c:pt>
                <c:pt idx="2027">
                  <c:v>1.1123199627408362</c:v>
                </c:pt>
                <c:pt idx="2028">
                  <c:v>1.0940060328993673</c:v>
                </c:pt>
                <c:pt idx="2029">
                  <c:v>1.09916551685646</c:v>
                </c:pt>
                <c:pt idx="2030">
                  <c:v>1.096749444396856</c:v>
                </c:pt>
                <c:pt idx="2031">
                  <c:v>1.1024584353145621</c:v>
                </c:pt>
                <c:pt idx="2032">
                  <c:v>1.106250745144064</c:v>
                </c:pt>
                <c:pt idx="2033">
                  <c:v>1.0854925081592501</c:v>
                </c:pt>
                <c:pt idx="2034">
                  <c:v>1.0822032554870062</c:v>
                </c:pt>
                <c:pt idx="2035">
                  <c:v>1.0433244853509891</c:v>
                </c:pt>
                <c:pt idx="2036">
                  <c:v>1.0557155301076178</c:v>
                </c:pt>
                <c:pt idx="2037">
                  <c:v>1.0428319271706854</c:v>
                </c:pt>
                <c:pt idx="2038">
                  <c:v>1.0555992578611335</c:v>
                </c:pt>
                <c:pt idx="2039">
                  <c:v>1.0742229430901478</c:v>
                </c:pt>
                <c:pt idx="2040">
                  <c:v>1.0976490777368602</c:v>
                </c:pt>
                <c:pt idx="2041">
                  <c:v>1.1188043567315811</c:v>
                </c:pt>
                <c:pt idx="2042">
                  <c:v>1.1184824165279323</c:v>
                </c:pt>
                <c:pt idx="2043">
                  <c:v>1.131492557076988</c:v>
                </c:pt>
                <c:pt idx="2044">
                  <c:v>1.1299075809908641</c:v>
                </c:pt>
                <c:pt idx="2045">
                  <c:v>1.1185761006643236</c:v>
                </c:pt>
                <c:pt idx="2046">
                  <c:v>1.1336976574830719</c:v>
                </c:pt>
                <c:pt idx="2047">
                  <c:v>1.146826706128925</c:v>
                </c:pt>
                <c:pt idx="2048">
                  <c:v>1.1413179514160821</c:v>
                </c:pt>
                <c:pt idx="2049">
                  <c:v>1.1280430386750604</c:v>
                </c:pt>
                <c:pt idx="2050">
                  <c:v>1.1324860098141305</c:v>
                </c:pt>
                <c:pt idx="2051">
                  <c:v>1.1247673072091835</c:v>
                </c:pt>
                <c:pt idx="2052">
                  <c:v>1.1310886058731275</c:v>
                </c:pt>
                <c:pt idx="2053">
                  <c:v>1.1492227924947482</c:v>
                </c:pt>
                <c:pt idx="2054">
                  <c:v>1.1474005020603248</c:v>
                </c:pt>
                <c:pt idx="2055">
                  <c:v>1.1501474445853026</c:v>
                </c:pt>
                <c:pt idx="2056">
                  <c:v>1.1448497717892634</c:v>
                </c:pt>
                <c:pt idx="2057">
                  <c:v>1.1576813872864449</c:v>
                </c:pt>
                <c:pt idx="2058">
                  <c:v>1.1597531143168978</c:v>
                </c:pt>
                <c:pt idx="2059">
                  <c:v>1.1590290324005632</c:v>
                </c:pt>
                <c:pt idx="2060">
                  <c:v>1.1692255022795377</c:v>
                </c:pt>
                <c:pt idx="2061">
                  <c:v>1.1669601615674603</c:v>
                </c:pt>
                <c:pt idx="2062">
                  <c:v>1.170208115794956</c:v>
                </c:pt>
                <c:pt idx="2063">
                  <c:v>1.1608687040601957</c:v>
                </c:pt>
                <c:pt idx="2064">
                  <c:v>1.1593758936118503</c:v>
                </c:pt>
                <c:pt idx="2065">
                  <c:v>1.1579084010551257</c:v>
                </c:pt>
                <c:pt idx="2066">
                  <c:v>1.1528497351973013</c:v>
                </c:pt>
                <c:pt idx="2067">
                  <c:v>1.1676505361437948</c:v>
                </c:pt>
                <c:pt idx="2068">
                  <c:v>1.1697187703720133</c:v>
                </c:pt>
                <c:pt idx="2069">
                  <c:v>1.1764342743257459</c:v>
                </c:pt>
                <c:pt idx="2070">
                  <c:v>1.1722964273400873</c:v>
                </c:pt>
                <c:pt idx="2071">
                  <c:v>1.1677081399685825</c:v>
                </c:pt>
                <c:pt idx="2072">
                  <c:v>1.1652848320670286</c:v>
                </c:pt>
                <c:pt idx="2073">
                  <c:v>1.1661535906827802</c:v>
                </c:pt>
                <c:pt idx="2074">
                  <c:v>1.1702705056218345</c:v>
                </c:pt>
                <c:pt idx="2075">
                  <c:v>1.1804339475664909</c:v>
                </c:pt>
                <c:pt idx="2076">
                  <c:v>1.1778017610009934</c:v>
                </c:pt>
                <c:pt idx="2077">
                  <c:v>1.1793807787047987</c:v>
                </c:pt>
                <c:pt idx="2078">
                  <c:v>1.1869502768555271</c:v>
                </c:pt>
                <c:pt idx="2079">
                  <c:v>1.1693065955636102</c:v>
                </c:pt>
                <c:pt idx="2080">
                  <c:v>1.1775590659287281</c:v>
                </c:pt>
                <c:pt idx="2081">
                  <c:v>1.1842636879000663</c:v>
                </c:pt>
                <c:pt idx="2082">
                  <c:v>1.2017176280658151</c:v>
                </c:pt>
                <c:pt idx="2083">
                  <c:v>1.2082992739270995</c:v>
                </c:pt>
                <c:pt idx="2084">
                  <c:v>1.2003530462858072</c:v>
                </c:pt>
                <c:pt idx="2085">
                  <c:v>1.2008520879236477</c:v>
                </c:pt>
                <c:pt idx="2086">
                  <c:v>1.2035816462180784</c:v>
                </c:pt>
                <c:pt idx="2087">
                  <c:v>1.1990555770871685</c:v>
                </c:pt>
                <c:pt idx="2088">
                  <c:v>1.1904032034260288</c:v>
                </c:pt>
                <c:pt idx="2089">
                  <c:v>1.2000496128953355</c:v>
                </c:pt>
                <c:pt idx="2090">
                  <c:v>1.2166575421717187</c:v>
                </c:pt>
                <c:pt idx="2091">
                  <c:v>1.2170428342224746</c:v>
                </c:pt>
                <c:pt idx="2092">
                  <c:v>1.2133732951539136</c:v>
                </c:pt>
                <c:pt idx="2093">
                  <c:v>1.2177527015759659</c:v>
                </c:pt>
                <c:pt idx="2094">
                  <c:v>1.2159383161265185</c:v>
                </c:pt>
                <c:pt idx="2095">
                  <c:v>1.1843077602182699</c:v>
                </c:pt>
                <c:pt idx="2096">
                  <c:v>1.1958113381506252</c:v>
                </c:pt>
                <c:pt idx="2097">
                  <c:v>1.1724925315965937</c:v>
                </c:pt>
                <c:pt idx="2098">
                  <c:v>1.1911636182352201</c:v>
                </c:pt>
                <c:pt idx="2099">
                  <c:v>1.2076047040638662</c:v>
                </c:pt>
                <c:pt idx="2100">
                  <c:v>1.2088223274502279</c:v>
                </c:pt>
                <c:pt idx="2101">
                  <c:v>1.2218713586959444</c:v>
                </c:pt>
                <c:pt idx="2102">
                  <c:v>1.2266243124108698</c:v>
                </c:pt>
                <c:pt idx="2103">
                  <c:v>1.2356671157968371</c:v>
                </c:pt>
                <c:pt idx="2104">
                  <c:v>1.2342904368436609</c:v>
                </c:pt>
                <c:pt idx="2105">
                  <c:v>1.2338643356620416</c:v>
                </c:pt>
                <c:pt idx="2106">
                  <c:v>1.2359138765732494</c:v>
                </c:pt>
                <c:pt idx="2107">
                  <c:v>1.2417225743401306</c:v>
                </c:pt>
                <c:pt idx="2108">
                  <c:v>1.2410154915501737</c:v>
                </c:pt>
                <c:pt idx="2109">
                  <c:v>1.2406178070537051</c:v>
                </c:pt>
                <c:pt idx="2110">
                  <c:v>1.2351273451765827</c:v>
                </c:pt>
                <c:pt idx="2111">
                  <c:v>1.2328341872665856</c:v>
                </c:pt>
                <c:pt idx="2112">
                  <c:v>1.2232638151882398</c:v>
                </c:pt>
                <c:pt idx="2113">
                  <c:v>1.2247996221977657</c:v>
                </c:pt>
                <c:pt idx="2114">
                  <c:v>1.2386248116054692</c:v>
                </c:pt>
                <c:pt idx="2115">
                  <c:v>1.2079274343570703</c:v>
                </c:pt>
                <c:pt idx="2116">
                  <c:v>1.2021759075457663</c:v>
                </c:pt>
                <c:pt idx="2117">
                  <c:v>1.230441623865425</c:v>
                </c:pt>
                <c:pt idx="2118">
                  <c:v>1.220458224960097</c:v>
                </c:pt>
                <c:pt idx="2119">
                  <c:v>1.2044063701186216</c:v>
                </c:pt>
                <c:pt idx="2120">
                  <c:v>1.1881372031516944</c:v>
                </c:pt>
                <c:pt idx="2121">
                  <c:v>1.2110781885329778</c:v>
                </c:pt>
                <c:pt idx="2122">
                  <c:v>1.2045702370115212</c:v>
                </c:pt>
                <c:pt idx="2123">
                  <c:v>1.2215010034124418</c:v>
                </c:pt>
                <c:pt idx="2124">
                  <c:v>1.2288448795257643</c:v>
                </c:pt>
                <c:pt idx="2125">
                  <c:v>1.241553369888283</c:v>
                </c:pt>
                <c:pt idx="2126">
                  <c:v>1.2428134017317207</c:v>
                </c:pt>
                <c:pt idx="2127">
                  <c:v>1.2508556181611299</c:v>
                </c:pt>
                <c:pt idx="2128">
                  <c:v>1.2488906216966524</c:v>
                </c:pt>
                <c:pt idx="2129">
                  <c:v>1.2524814386374914</c:v>
                </c:pt>
                <c:pt idx="2130">
                  <c:v>1.2338563876008477</c:v>
                </c:pt>
                <c:pt idx="2131">
                  <c:v>1.2331124701593392</c:v>
                </c:pt>
                <c:pt idx="2132">
                  <c:v>1.2417449474393438</c:v>
                </c:pt>
                <c:pt idx="2133">
                  <c:v>1.2322330559617134</c:v>
                </c:pt>
                <c:pt idx="2134">
                  <c:v>1.2254775797687829</c:v>
                </c:pt>
                <c:pt idx="2135">
                  <c:v>1.2318826006132235</c:v>
                </c:pt>
                <c:pt idx="2136">
                  <c:v>1.2522017820132223</c:v>
                </c:pt>
                <c:pt idx="2137">
                  <c:v>1.2511143675679397</c:v>
                </c:pt>
                <c:pt idx="2138">
                  <c:v>1.2471573185094891</c:v>
                </c:pt>
                <c:pt idx="2139">
                  <c:v>1.2516670306007085</c:v>
                </c:pt>
                <c:pt idx="2140">
                  <c:v>1.2663813456322071</c:v>
                </c:pt>
                <c:pt idx="2141">
                  <c:v>1.2845349709359466</c:v>
                </c:pt>
                <c:pt idx="2142">
                  <c:v>1.2832838183171469</c:v>
                </c:pt>
                <c:pt idx="2143">
                  <c:v>1.2851755625385581</c:v>
                </c:pt>
                <c:pt idx="2144">
                  <c:v>1.2905884110479289</c:v>
                </c:pt>
                <c:pt idx="2145">
                  <c:v>1.3005134442356414</c:v>
                </c:pt>
                <c:pt idx="2146">
                  <c:v>1.3002582806931</c:v>
                </c:pt>
                <c:pt idx="2147">
                  <c:v>1.3045350465167618</c:v>
                </c:pt>
                <c:pt idx="2148">
                  <c:v>1.2991914362416335</c:v>
                </c:pt>
                <c:pt idx="2149">
                  <c:v>1.3135256206509218</c:v>
                </c:pt>
                <c:pt idx="2150">
                  <c:v>1.3182572726874069</c:v>
                </c:pt>
                <c:pt idx="2151">
                  <c:v>1.311243376419166</c:v>
                </c:pt>
                <c:pt idx="2152">
                  <c:v>1.3022933495239593</c:v>
                </c:pt>
                <c:pt idx="2153">
                  <c:v>1.3143565259888568</c:v>
                </c:pt>
                <c:pt idx="2154">
                  <c:v>1.3021943225886095</c:v>
                </c:pt>
                <c:pt idx="2155">
                  <c:v>1.3163484246309185</c:v>
                </c:pt>
                <c:pt idx="2156">
                  <c:v>1.318692364513415</c:v>
                </c:pt>
                <c:pt idx="2157">
                  <c:v>1.3184089217268475</c:v>
                </c:pt>
                <c:pt idx="2158">
                  <c:v>1.3172936950547958</c:v>
                </c:pt>
                <c:pt idx="2159">
                  <c:v>1.3261722974290866</c:v>
                </c:pt>
                <c:pt idx="2160">
                  <c:v>1.3165964797604013</c:v>
                </c:pt>
                <c:pt idx="2161">
                  <c:v>1.3202095703166525</c:v>
                </c:pt>
                <c:pt idx="2162">
                  <c:v>1.3113631922235873</c:v>
                </c:pt>
                <c:pt idx="2163">
                  <c:v>1.3122854627535374</c:v>
                </c:pt>
                <c:pt idx="2164">
                  <c:v>1.3229572753635572</c:v>
                </c:pt>
                <c:pt idx="2165">
                  <c:v>1.3326761114183465</c:v>
                </c:pt>
                <c:pt idx="2166">
                  <c:v>1.3186956734724156</c:v>
                </c:pt>
                <c:pt idx="2167">
                  <c:v>1.3072075505801193</c:v>
                </c:pt>
                <c:pt idx="2168">
                  <c:v>1.2788636719412896</c:v>
                </c:pt>
                <c:pt idx="2169">
                  <c:v>1.2943374801307472</c:v>
                </c:pt>
                <c:pt idx="2170">
                  <c:v>1.313503712639297</c:v>
                </c:pt>
                <c:pt idx="2171">
                  <c:v>1.3101762870177649</c:v>
                </c:pt>
                <c:pt idx="2172">
                  <c:v>1.2989693247715901</c:v>
                </c:pt>
                <c:pt idx="2173">
                  <c:v>1.2951402546972401</c:v>
                </c:pt>
                <c:pt idx="2174">
                  <c:v>1.3087385071034121</c:v>
                </c:pt>
                <c:pt idx="2175">
                  <c:v>1.3077122899022251</c:v>
                </c:pt>
                <c:pt idx="2176">
                  <c:v>1.3206096169019106</c:v>
                </c:pt>
                <c:pt idx="2177">
                  <c:v>1.3177999354815366</c:v>
                </c:pt>
                <c:pt idx="2178">
                  <c:v>1.3202707757193533</c:v>
                </c:pt>
                <c:pt idx="2179">
                  <c:v>1.3218085212895758</c:v>
                </c:pt>
                <c:pt idx="2180">
                  <c:v>1.3228244515248146</c:v>
                </c:pt>
                <c:pt idx="2181">
                  <c:v>1.3221729650131528</c:v>
                </c:pt>
                <c:pt idx="2182">
                  <c:v>1.3240846558793755</c:v>
                </c:pt>
                <c:pt idx="2183">
                  <c:v>1.3192712129169888</c:v>
                </c:pt>
                <c:pt idx="2184">
                  <c:v>1.3308745915648421</c:v>
                </c:pt>
                <c:pt idx="2185">
                  <c:v>1.3298138464942975</c:v>
                </c:pt>
                <c:pt idx="2186">
                  <c:v>1.3300466564914628</c:v>
                </c:pt>
                <c:pt idx="2187">
                  <c:v>1.3276186007948292</c:v>
                </c:pt>
                <c:pt idx="2188">
                  <c:v>1.3337805659877895</c:v>
                </c:pt>
                <c:pt idx="2189">
                  <c:v>1.3363768954932687</c:v>
                </c:pt>
                <c:pt idx="2190">
                  <c:v>1.3388005025796452</c:v>
                </c:pt>
                <c:pt idx="2191">
                  <c:v>1.3361045518272905</c:v>
                </c:pt>
                <c:pt idx="2192">
                  <c:v>1.3288831916044768</c:v>
                </c:pt>
                <c:pt idx="2193">
                  <c:v>1.3283041547824688</c:v>
                </c:pt>
                <c:pt idx="2194">
                  <c:v>1.3107553508500622</c:v>
                </c:pt>
                <c:pt idx="2195">
                  <c:v>1.3289816676538591</c:v>
                </c:pt>
                <c:pt idx="2196">
                  <c:v>1.3357746636529781</c:v>
                </c:pt>
                <c:pt idx="2197">
                  <c:v>1.3343268876478704</c:v>
                </c:pt>
                <c:pt idx="2198">
                  <c:v>1.3420584283392647</c:v>
                </c:pt>
                <c:pt idx="2199">
                  <c:v>1.3465208698755575</c:v>
                </c:pt>
                <c:pt idx="2200">
                  <c:v>1.3496345194265322</c:v>
                </c:pt>
                <c:pt idx="2201">
                  <c:v>1.3500087884461689</c:v>
                </c:pt>
                <c:pt idx="2202">
                  <c:v>1.3518005645452091</c:v>
                </c:pt>
                <c:pt idx="2203">
                  <c:v>1.3588408162287291</c:v>
                </c:pt>
                <c:pt idx="2204">
                  <c:v>1.3689942354651936</c:v>
                </c:pt>
                <c:pt idx="2205">
                  <c:v>1.3662234627809908</c:v>
                </c:pt>
                <c:pt idx="2206">
                  <c:v>1.3708049325451466</c:v>
                </c:pt>
                <c:pt idx="2207">
                  <c:v>1.3590189337552989</c:v>
                </c:pt>
                <c:pt idx="2208">
                  <c:v>1.3742600999534824</c:v>
                </c:pt>
                <c:pt idx="2209">
                  <c:v>1.3789947210843643</c:v>
                </c:pt>
                <c:pt idx="2210">
                  <c:v>1.3741364827357516</c:v>
                </c:pt>
                <c:pt idx="2211">
                  <c:v>1.3757363792274904</c:v>
                </c:pt>
                <c:pt idx="2212">
                  <c:v>1.3712410657692304</c:v>
                </c:pt>
                <c:pt idx="2213">
                  <c:v>1.3608641984669092</c:v>
                </c:pt>
                <c:pt idx="2214">
                  <c:v>1.3390947256105601</c:v>
                </c:pt>
                <c:pt idx="2215">
                  <c:v>1.3592465579084529</c:v>
                </c:pt>
                <c:pt idx="2216">
                  <c:v>1.3704033469801171</c:v>
                </c:pt>
                <c:pt idx="2217">
                  <c:v>1.3731642030015325</c:v>
                </c:pt>
                <c:pt idx="2218">
                  <c:v>1.3870253605886289</c:v>
                </c:pt>
                <c:pt idx="2219">
                  <c:v>1.3903256763919685</c:v>
                </c:pt>
                <c:pt idx="2220">
                  <c:v>1.3837583080658995</c:v>
                </c:pt>
                <c:pt idx="2221">
                  <c:v>1.3835004873604098</c:v>
                </c:pt>
                <c:pt idx="2222">
                  <c:v>1.3893075715696259</c:v>
                </c:pt>
                <c:pt idx="2223">
                  <c:v>1.3817765764929708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4-41F5-82E7-2DFDEFB8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809640"/>
        <c:axId val="979810032"/>
      </c:lineChart>
      <c:dateAx>
        <c:axId val="9798096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10032"/>
        <c:crosses val="autoZero"/>
        <c:auto val="1"/>
        <c:lblOffset val="100"/>
        <c:baseTimeUnit val="days"/>
      </c:dateAx>
      <c:valAx>
        <c:axId val="97981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0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124</xdr:row>
      <xdr:rowOff>19050</xdr:rowOff>
    </xdr:from>
    <xdr:to>
      <xdr:col>11</xdr:col>
      <xdr:colOff>514200</xdr:colOff>
      <xdr:row>137</xdr:row>
      <xdr:rowOff>143850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D702C8-54D7-4BD3-BE65-64E2F3AD5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142</xdr:row>
      <xdr:rowOff>19050</xdr:rowOff>
    </xdr:from>
    <xdr:to>
      <xdr:col>21</xdr:col>
      <xdr:colOff>571050</xdr:colOff>
      <xdr:row>158</xdr:row>
      <xdr:rowOff>100650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D0B74EF-D4E4-44C9-8DD0-C2DD465B1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142</xdr:row>
      <xdr:rowOff>142876</xdr:rowOff>
    </xdr:from>
    <xdr:to>
      <xdr:col>9</xdr:col>
      <xdr:colOff>552450</xdr:colOff>
      <xdr:row>144</xdr:row>
      <xdr:rowOff>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A7B98B32-7D98-4DAF-9FD2-C9B3F0C383C8}"/>
            </a:ext>
          </a:extLst>
        </xdr:cNvPr>
        <xdr:cNvSpPr/>
      </xdr:nvSpPr>
      <xdr:spPr>
        <a:xfrm>
          <a:off x="2847975" y="17973676"/>
          <a:ext cx="3648075" cy="1619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4</xdr:col>
      <xdr:colOff>623859</xdr:colOff>
      <xdr:row>37</xdr:row>
      <xdr:rowOff>2897</xdr:rowOff>
    </xdr:from>
    <xdr:to>
      <xdr:col>6</xdr:col>
      <xdr:colOff>142547</xdr:colOff>
      <xdr:row>40</xdr:row>
      <xdr:rowOff>103549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74F69D-9DEF-2F48-B7C8-F49E715A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9959" y="8232497"/>
          <a:ext cx="1071263" cy="599127"/>
        </a:xfrm>
        <a:prstGeom prst="rect">
          <a:avLst/>
        </a:prstGeom>
      </xdr:spPr>
    </xdr:pic>
    <xdr:clientData/>
  </xdr:twoCellAnchor>
  <xdr:twoCellAnchor editAs="oneCell">
    <xdr:from>
      <xdr:col>6</xdr:col>
      <xdr:colOff>155964</xdr:colOff>
      <xdr:row>37</xdr:row>
      <xdr:rowOff>44561</xdr:rowOff>
    </xdr:from>
    <xdr:to>
      <xdr:col>9</xdr:col>
      <xdr:colOff>920</xdr:colOff>
      <xdr:row>39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270E74-5C9A-144E-80EC-6CA05FAF7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96264" y="8274161"/>
          <a:ext cx="1902356" cy="412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2743"/>
  <sheetViews>
    <sheetView tabSelected="1" topLeftCell="A148" workbookViewId="0">
      <selection activeCell="D36" sqref="D36"/>
    </sheetView>
  </sheetViews>
  <sheetFormatPr defaultColWidth="9.1796875" defaultRowHeight="11.5" x14ac:dyDescent="0.25"/>
  <cols>
    <col min="1" max="1" width="2.6328125" style="1" customWidth="1"/>
    <col min="2" max="2" width="9.1796875" style="1"/>
    <col min="3" max="3" width="21.453125" style="1" customWidth="1"/>
    <col min="4" max="5" width="9.6328125" style="1" customWidth="1"/>
    <col min="6" max="6" width="10.6328125" style="1" bestFit="1" customWidth="1"/>
    <col min="7" max="10" width="9.1796875" style="1"/>
    <col min="11" max="11" width="10.1796875" style="1" bestFit="1" customWidth="1"/>
    <col min="12" max="12" width="11" style="1" customWidth="1"/>
    <col min="13" max="16384" width="9.1796875" style="1"/>
  </cols>
  <sheetData>
    <row r="2" spans="2:15" x14ac:dyDescent="0.25">
      <c r="B2" s="5" t="s">
        <v>6</v>
      </c>
    </row>
    <row r="3" spans="2:15" x14ac:dyDescent="0.25">
      <c r="B3" s="5"/>
    </row>
    <row r="4" spans="2:15" x14ac:dyDescent="0.25">
      <c r="B4" s="5"/>
    </row>
    <row r="6" spans="2:15" x14ac:dyDescent="0.25">
      <c r="B6" s="40" t="s">
        <v>7</v>
      </c>
      <c r="C6" s="41" t="s">
        <v>70</v>
      </c>
      <c r="D6" s="41" t="s">
        <v>71</v>
      </c>
      <c r="E6" s="41" t="s">
        <v>72</v>
      </c>
      <c r="F6" s="41" t="s">
        <v>73</v>
      </c>
      <c r="G6" s="42"/>
      <c r="H6" s="42"/>
      <c r="I6" s="42"/>
      <c r="J6" s="42"/>
      <c r="K6" s="42"/>
      <c r="L6" s="42"/>
      <c r="M6" s="42"/>
      <c r="N6" s="42"/>
      <c r="O6" s="42"/>
    </row>
    <row r="7" spans="2:15" x14ac:dyDescent="0.25">
      <c r="B7" s="42"/>
      <c r="C7" s="43">
        <v>0.3</v>
      </c>
      <c r="D7" s="44">
        <v>-0.09</v>
      </c>
      <c r="E7" s="44">
        <v>0.2</v>
      </c>
      <c r="F7" s="44">
        <v>-0.23</v>
      </c>
      <c r="G7" s="42"/>
      <c r="H7" s="79"/>
      <c r="I7" s="42"/>
      <c r="J7" s="42"/>
      <c r="K7" s="42"/>
      <c r="L7" s="42"/>
      <c r="M7" s="42"/>
      <c r="N7" s="42"/>
      <c r="O7" s="42"/>
    </row>
    <row r="8" spans="2:15" x14ac:dyDescent="0.25">
      <c r="B8" s="42"/>
      <c r="C8" s="45">
        <v>0.5</v>
      </c>
      <c r="D8" s="46">
        <v>0.02</v>
      </c>
      <c r="E8" s="46">
        <v>-0.01</v>
      </c>
      <c r="F8" s="46">
        <v>0.3</v>
      </c>
      <c r="G8" s="42"/>
      <c r="H8" s="79"/>
      <c r="I8" s="42"/>
      <c r="J8" s="42"/>
      <c r="K8" s="42"/>
      <c r="L8" s="42"/>
      <c r="M8" s="42"/>
      <c r="N8" s="42"/>
      <c r="O8" s="42"/>
    </row>
    <row r="9" spans="2:15" x14ac:dyDescent="0.25">
      <c r="B9" s="42"/>
      <c r="C9" s="47">
        <v>0.2</v>
      </c>
      <c r="D9" s="48">
        <v>0.15</v>
      </c>
      <c r="E9" s="48">
        <v>-0.08</v>
      </c>
      <c r="F9" s="48">
        <v>-0.15</v>
      </c>
      <c r="G9" s="42"/>
      <c r="H9" s="79"/>
      <c r="I9" s="42"/>
      <c r="J9" s="42"/>
      <c r="K9" s="42"/>
      <c r="L9" s="42"/>
      <c r="M9" s="42"/>
      <c r="N9" s="42"/>
      <c r="O9" s="42"/>
    </row>
    <row r="10" spans="2:15" x14ac:dyDescent="0.2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x14ac:dyDescent="0.25">
      <c r="B12" s="49" t="s">
        <v>74</v>
      </c>
      <c r="C12" s="5" t="s">
        <v>21</v>
      </c>
      <c r="D12" s="50">
        <f>+SUMPRODUCT($C$7:$C$9,$D$7:$D$9)</f>
        <v>1.2999999999999998E-2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x14ac:dyDescent="0.25">
      <c r="B13" s="42"/>
      <c r="C13" s="5" t="s">
        <v>22</v>
      </c>
      <c r="D13" s="50">
        <f>+SUMPRODUCT($C$7:$C$9,$E$7:$E$9)</f>
        <v>3.9E-2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x14ac:dyDescent="0.25">
      <c r="B14" s="42"/>
      <c r="C14" s="5" t="s">
        <v>75</v>
      </c>
      <c r="D14" s="50">
        <f>+SUMPRODUCT($C$7:$C$9,$F$7:$F$9)</f>
        <v>5.099999999999999E-2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x14ac:dyDescent="0.2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x14ac:dyDescent="0.25">
      <c r="B16" s="49" t="s">
        <v>76</v>
      </c>
      <c r="C16" s="41" t="s">
        <v>77</v>
      </c>
      <c r="D16" s="51" t="s">
        <v>78</v>
      </c>
      <c r="E16" s="41" t="s">
        <v>79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x14ac:dyDescent="0.25">
      <c r="B17" s="42"/>
      <c r="C17" s="52">
        <f t="shared" ref="C17:E19" si="0">+D7^2</f>
        <v>8.0999999999999996E-3</v>
      </c>
      <c r="D17" s="52">
        <f t="shared" si="0"/>
        <v>4.0000000000000008E-2</v>
      </c>
      <c r="E17" s="52">
        <f t="shared" si="0"/>
        <v>5.2900000000000003E-2</v>
      </c>
      <c r="F17" s="42"/>
      <c r="G17" s="5" t="s">
        <v>80</v>
      </c>
      <c r="H17" s="53">
        <f>+SUMPRODUCT($C$17:$C$19,$C$7:$C$9)-($D$12^2)</f>
        <v>6.9609999999999993E-3</v>
      </c>
      <c r="I17" s="53">
        <f>+((D7-$D$12)^2)*$C$7+((D8-$D$12)^2)*$C$8+((D9-$D$12)^2)*$C$9</f>
        <v>6.961000000000001E-3</v>
      </c>
      <c r="J17" s="42" t="b">
        <f>+H17=I17</f>
        <v>1</v>
      </c>
      <c r="K17" s="42"/>
      <c r="L17" s="42"/>
      <c r="M17" s="42"/>
      <c r="N17" s="42"/>
      <c r="O17" s="42"/>
    </row>
    <row r="18" spans="2:15" x14ac:dyDescent="0.25">
      <c r="B18" s="42"/>
      <c r="C18" s="54">
        <f t="shared" si="0"/>
        <v>4.0000000000000002E-4</v>
      </c>
      <c r="D18" s="54">
        <f t="shared" si="0"/>
        <v>1E-4</v>
      </c>
      <c r="E18" s="54">
        <f t="shared" si="0"/>
        <v>0.09</v>
      </c>
      <c r="F18" s="42"/>
      <c r="G18" s="5" t="s">
        <v>81</v>
      </c>
      <c r="H18" s="53">
        <f>+SUMPRODUCT($D$17:$D$19,$C$7:$C$9)-($D$13^2)</f>
        <v>1.1809000000000002E-2</v>
      </c>
      <c r="I18" s="53">
        <f>+((E7-$D$13)^2)*$C$7+((E8-$D$13)^2)*$C$8+((E9-$D$13)^2)*$C$9</f>
        <v>1.1809E-2</v>
      </c>
      <c r="J18" s="42" t="b">
        <f>+H18=I18</f>
        <v>1</v>
      </c>
      <c r="K18" s="42"/>
      <c r="L18" s="42"/>
      <c r="M18" s="42"/>
      <c r="N18" s="42"/>
      <c r="O18" s="42"/>
    </row>
    <row r="19" spans="2:15" x14ac:dyDescent="0.25">
      <c r="B19" s="42"/>
      <c r="C19" s="55">
        <f t="shared" si="0"/>
        <v>2.2499999999999999E-2</v>
      </c>
      <c r="D19" s="55">
        <f t="shared" si="0"/>
        <v>6.4000000000000003E-3</v>
      </c>
      <c r="E19" s="55">
        <f t="shared" si="0"/>
        <v>2.2499999999999999E-2</v>
      </c>
      <c r="F19" s="42"/>
      <c r="G19" s="5" t="s">
        <v>82</v>
      </c>
      <c r="H19" s="53">
        <f>+SUMPRODUCT($E$17:$E$19,$C$7:$C$9)-($D$14^2)</f>
        <v>6.2768999999999991E-2</v>
      </c>
      <c r="I19" s="53">
        <f>+((F7-$D$14)^2)*$C$7+((F8-$D$14)^2)*$C$8+((F9-$D$14)^2)*$C$9</f>
        <v>6.2769000000000005E-2</v>
      </c>
      <c r="J19" s="42" t="b">
        <f>+H19=I19</f>
        <v>1</v>
      </c>
      <c r="K19" s="42"/>
      <c r="L19" s="42"/>
      <c r="M19" s="42"/>
      <c r="N19" s="42"/>
      <c r="O19" s="42"/>
    </row>
    <row r="20" spans="2:15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x14ac:dyDescent="0.25">
      <c r="B21" s="49" t="s">
        <v>8</v>
      </c>
      <c r="C21" s="1" t="s">
        <v>117</v>
      </c>
      <c r="D21" s="56">
        <v>0.01</v>
      </c>
      <c r="E21" s="42"/>
      <c r="F21" s="42"/>
      <c r="G21" s="42"/>
      <c r="H21" s="42"/>
      <c r="I21" s="42"/>
      <c r="J21" s="42"/>
      <c r="K21" s="42"/>
      <c r="N21" s="42"/>
      <c r="O21" s="42"/>
    </row>
    <row r="22" spans="2:15" x14ac:dyDescent="0.25">
      <c r="B22" s="42"/>
      <c r="C22" s="42" t="s">
        <v>114</v>
      </c>
      <c r="D22" s="68">
        <f>(D12-$D$21)/SQRT(H17)</f>
        <v>3.5957164574542969E-2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2:15" x14ac:dyDescent="0.25">
      <c r="B23" s="42"/>
      <c r="C23" s="42" t="s">
        <v>115</v>
      </c>
      <c r="D23" s="68">
        <f>(D13-$D$21)/SQRT(H18)</f>
        <v>0.26686488808034414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5" x14ac:dyDescent="0.25">
      <c r="B24" s="42"/>
      <c r="C24" s="42" t="s">
        <v>116</v>
      </c>
      <c r="D24" s="68">
        <f>(D14-$D$21)/SQRT(H19)</f>
        <v>0.16364820718079723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2:15" x14ac:dyDescent="0.2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5" x14ac:dyDescent="0.25">
      <c r="B26" s="42"/>
      <c r="C26" s="42" t="s">
        <v>118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x14ac:dyDescent="0.2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x14ac:dyDescent="0.25">
      <c r="B29" s="49" t="s">
        <v>9</v>
      </c>
      <c r="C29" s="41" t="s">
        <v>5</v>
      </c>
      <c r="D29" s="41" t="s">
        <v>83</v>
      </c>
      <c r="E29" s="41" t="s">
        <v>84</v>
      </c>
      <c r="F29" s="41" t="s">
        <v>85</v>
      </c>
      <c r="G29" s="42"/>
      <c r="H29" s="42"/>
      <c r="I29" s="42"/>
      <c r="J29" s="42"/>
      <c r="K29" s="42"/>
      <c r="L29" s="42"/>
      <c r="M29" s="42"/>
      <c r="N29" s="42"/>
      <c r="O29" s="42"/>
    </row>
    <row r="30" spans="2:15" x14ac:dyDescent="0.25">
      <c r="B30" s="42"/>
      <c r="C30" s="58">
        <v>1</v>
      </c>
      <c r="D30" s="59">
        <v>40</v>
      </c>
      <c r="E30" s="59">
        <v>250</v>
      </c>
      <c r="F30" s="59">
        <f>+D30*E30</f>
        <v>10000</v>
      </c>
      <c r="G30" s="60" t="s">
        <v>86</v>
      </c>
      <c r="H30" s="42"/>
      <c r="I30" s="42"/>
      <c r="J30" s="42"/>
      <c r="K30" s="42"/>
      <c r="L30" s="42"/>
      <c r="M30" s="42"/>
      <c r="N30" s="42"/>
      <c r="O30" s="42"/>
    </row>
    <row r="31" spans="2:15" x14ac:dyDescent="0.25">
      <c r="B31" s="42"/>
      <c r="C31" s="57">
        <v>2</v>
      </c>
      <c r="D31" s="42">
        <v>40</v>
      </c>
      <c r="E31" s="42">
        <f>E30*(1+20%)</f>
        <v>300</v>
      </c>
      <c r="F31" s="42">
        <f t="shared" ref="F31:F32" si="1">+D31*E31</f>
        <v>12000</v>
      </c>
      <c r="G31" s="60" t="s">
        <v>87</v>
      </c>
      <c r="H31" s="42"/>
      <c r="I31" s="42"/>
      <c r="J31" s="42"/>
      <c r="K31" s="42"/>
      <c r="L31" s="42"/>
      <c r="M31" s="42"/>
      <c r="N31" s="42"/>
      <c r="O31" s="42"/>
    </row>
    <row r="32" spans="2:15" x14ac:dyDescent="0.25">
      <c r="B32" s="42"/>
      <c r="C32" s="57">
        <v>2</v>
      </c>
      <c r="D32" s="42">
        <v>40</v>
      </c>
      <c r="E32" s="42">
        <v>15</v>
      </c>
      <c r="F32" s="42">
        <f t="shared" si="1"/>
        <v>600</v>
      </c>
      <c r="G32" s="60" t="s">
        <v>88</v>
      </c>
      <c r="H32" s="42"/>
      <c r="I32" s="42"/>
      <c r="J32" s="42"/>
      <c r="K32" s="42"/>
      <c r="L32" s="42"/>
      <c r="M32" s="42"/>
      <c r="N32" s="42"/>
      <c r="O32" s="42"/>
    </row>
    <row r="33" spans="2:22" x14ac:dyDescent="0.25">
      <c r="B33" s="42"/>
      <c r="C33" s="57">
        <v>3</v>
      </c>
      <c r="D33" s="42">
        <v>200</v>
      </c>
      <c r="E33" s="42" t="s">
        <v>89</v>
      </c>
      <c r="F33" s="42" t="s">
        <v>89</v>
      </c>
      <c r="G33" s="60" t="s">
        <v>90</v>
      </c>
      <c r="H33" s="42"/>
      <c r="I33" s="42"/>
      <c r="J33" s="42"/>
      <c r="K33" s="42"/>
      <c r="L33" s="42"/>
      <c r="M33" s="42"/>
      <c r="N33" s="42"/>
      <c r="O33" s="42"/>
    </row>
    <row r="34" spans="2:22" ht="12.5" x14ac:dyDescent="0.25">
      <c r="B34" s="42"/>
      <c r="C34" s="61">
        <v>4</v>
      </c>
      <c r="D34" s="62">
        <v>200</v>
      </c>
      <c r="E34" s="62">
        <v>49</v>
      </c>
      <c r="F34" s="62">
        <f>+D34*E34</f>
        <v>9800</v>
      </c>
      <c r="G34" s="60" t="s">
        <v>91</v>
      </c>
      <c r="H34" s="42"/>
      <c r="I34" s="42"/>
      <c r="J34" s="42"/>
      <c r="K34" s="42"/>
      <c r="L34" s="42"/>
      <c r="M34" s="42"/>
      <c r="N34" s="42"/>
      <c r="O34" s="42"/>
      <c r="P34"/>
      <c r="Q34"/>
      <c r="R34"/>
      <c r="S34"/>
      <c r="T34"/>
      <c r="U34"/>
      <c r="V34"/>
    </row>
    <row r="35" spans="2:22" ht="12" customHeight="1" x14ac:dyDescent="0.2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/>
      <c r="Q35"/>
      <c r="R35"/>
      <c r="S35"/>
      <c r="T35"/>
      <c r="U35"/>
      <c r="V35"/>
    </row>
    <row r="36" spans="2:22" ht="12" customHeight="1" x14ac:dyDescent="0.25">
      <c r="B36" s="42"/>
      <c r="C36" s="5" t="s">
        <v>92</v>
      </c>
      <c r="D36" s="63">
        <f>(F34+F32)/F30-1</f>
        <v>4.0000000000000036E-2</v>
      </c>
      <c r="E36" s="6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/>
      <c r="Q36"/>
      <c r="R36"/>
      <c r="S36"/>
      <c r="T36"/>
      <c r="U36"/>
      <c r="V36"/>
    </row>
    <row r="37" spans="2:22" ht="12.5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/>
      <c r="Q37"/>
      <c r="R37"/>
      <c r="S37"/>
      <c r="T37"/>
      <c r="U37"/>
      <c r="V37"/>
    </row>
    <row r="38" spans="2:22" ht="12.5" x14ac:dyDescent="0.25">
      <c r="B38" s="49" t="s">
        <v>11</v>
      </c>
      <c r="C38" s="5" t="s">
        <v>93</v>
      </c>
      <c r="D38" s="42">
        <v>20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/>
      <c r="Q38"/>
      <c r="R38"/>
      <c r="S38"/>
      <c r="T38"/>
      <c r="U38"/>
      <c r="V38"/>
    </row>
    <row r="39" spans="2:22" ht="12.5" x14ac:dyDescent="0.25">
      <c r="B39" s="42"/>
      <c r="C39" s="5" t="s">
        <v>94</v>
      </c>
      <c r="D39" s="64">
        <v>0.1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/>
      <c r="Q39"/>
      <c r="R39"/>
      <c r="S39"/>
      <c r="T39"/>
      <c r="U39"/>
      <c r="V39"/>
    </row>
    <row r="40" spans="2:22" ht="12.5" x14ac:dyDescent="0.25">
      <c r="B40" s="42"/>
      <c r="C40" s="5" t="s">
        <v>95</v>
      </c>
      <c r="D40" s="42">
        <v>1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/>
      <c r="Q40"/>
      <c r="R40"/>
      <c r="S40"/>
      <c r="T40"/>
      <c r="U40"/>
      <c r="V40"/>
    </row>
    <row r="41" spans="2:22" ht="12.5" x14ac:dyDescent="0.25">
      <c r="B41" s="42"/>
      <c r="C41" s="5" t="s">
        <v>96</v>
      </c>
      <c r="D41" s="65">
        <f>(D38*D39-D40)/(D38+D40)</f>
        <v>4.7619047619047616E-2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/>
      <c r="Q41"/>
      <c r="R41"/>
      <c r="S41"/>
      <c r="T41"/>
      <c r="U41"/>
      <c r="V41"/>
    </row>
    <row r="42" spans="2:22" ht="12.5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/>
      <c r="Q42"/>
      <c r="R42"/>
      <c r="S42"/>
      <c r="T42"/>
      <c r="U42"/>
      <c r="V42"/>
    </row>
    <row r="43" spans="2:22" ht="12.5" x14ac:dyDescent="0.25">
      <c r="B43" s="49" t="s">
        <v>12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/>
      <c r="Q43"/>
      <c r="R43"/>
      <c r="S43"/>
      <c r="T43"/>
      <c r="U43"/>
      <c r="V43"/>
    </row>
    <row r="44" spans="2:22" ht="12.5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/>
      <c r="Q44"/>
      <c r="R44"/>
      <c r="S44"/>
      <c r="T44"/>
      <c r="U44"/>
      <c r="V44"/>
    </row>
    <row r="45" spans="2:22" ht="12.5" x14ac:dyDescent="0.25">
      <c r="B45" s="5" t="s">
        <v>74</v>
      </c>
      <c r="C45" s="41" t="s">
        <v>97</v>
      </c>
      <c r="D45" s="41" t="s">
        <v>98</v>
      </c>
      <c r="E45" s="42"/>
      <c r="F45" s="42" t="s">
        <v>99</v>
      </c>
      <c r="G45" s="56">
        <v>0.06</v>
      </c>
      <c r="H45" s="42"/>
      <c r="I45" s="42"/>
      <c r="J45" s="42"/>
      <c r="K45" s="42"/>
      <c r="L45" s="42"/>
      <c r="M45" s="42"/>
      <c r="N45" s="42"/>
      <c r="O45" s="42"/>
      <c r="P45"/>
      <c r="Q45"/>
      <c r="R45"/>
      <c r="S45"/>
      <c r="T45"/>
      <c r="U45"/>
      <c r="V45"/>
    </row>
    <row r="46" spans="2:22" ht="12.5" x14ac:dyDescent="0.25">
      <c r="B46" s="42"/>
      <c r="C46" s="66">
        <v>10</v>
      </c>
      <c r="D46" s="67" t="s">
        <v>100</v>
      </c>
      <c r="E46" s="42"/>
      <c r="F46" s="42" t="s">
        <v>96</v>
      </c>
      <c r="G46" s="56">
        <v>0.02</v>
      </c>
      <c r="H46" s="42"/>
      <c r="I46" s="42"/>
      <c r="J46" s="42"/>
      <c r="K46" s="42"/>
      <c r="L46" s="42"/>
      <c r="M46" s="42"/>
      <c r="N46" s="42"/>
      <c r="O46" s="42"/>
      <c r="P46"/>
      <c r="Q46"/>
      <c r="R46"/>
      <c r="S46"/>
      <c r="T46"/>
      <c r="U46"/>
      <c r="V46"/>
    </row>
    <row r="47" spans="2:22" ht="12.5" x14ac:dyDescent="0.25">
      <c r="B47" s="42"/>
      <c r="C47" s="68">
        <v>15</v>
      </c>
      <c r="D47" s="69" t="s">
        <v>101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/>
      <c r="Q47"/>
      <c r="R47"/>
      <c r="S47"/>
      <c r="T47"/>
      <c r="U47"/>
      <c r="V47"/>
    </row>
    <row r="48" spans="2:22" ht="12.5" x14ac:dyDescent="0.25">
      <c r="B48" s="42"/>
      <c r="C48" s="68">
        <f>+C47*(1+$G$46)</f>
        <v>15.3</v>
      </c>
      <c r="D48" s="70">
        <v>11</v>
      </c>
      <c r="E48" s="42"/>
      <c r="F48" s="42" t="s">
        <v>102</v>
      </c>
      <c r="G48" s="71">
        <f>+(C46/$G$45)*(1-(1/((1+$G$45)^5)))</f>
        <v>42.123637855657186</v>
      </c>
      <c r="H48" s="42"/>
      <c r="I48" s="42"/>
      <c r="J48" s="42"/>
      <c r="K48" s="42"/>
      <c r="L48" s="42"/>
      <c r="M48" s="42"/>
      <c r="N48" s="42"/>
      <c r="O48" s="42"/>
      <c r="P48"/>
      <c r="Q48"/>
      <c r="R48"/>
      <c r="S48"/>
      <c r="T48"/>
      <c r="U48"/>
      <c r="V48"/>
    </row>
    <row r="49" spans="2:22" ht="12.5" x14ac:dyDescent="0.25">
      <c r="B49" s="42"/>
      <c r="C49" s="68">
        <f>+C48*(1+$G$46)</f>
        <v>15.606000000000002</v>
      </c>
      <c r="D49" s="70">
        <f>+D48+1</f>
        <v>12</v>
      </c>
      <c r="E49" s="42"/>
      <c r="F49" s="42" t="s">
        <v>103</v>
      </c>
      <c r="G49" s="71">
        <f>+(C47/$G$45)*(1-(1/((1+$G$45)^5)))*(1/((1+$G$45)^5))</f>
        <v>47.21584898773478</v>
      </c>
      <c r="H49" s="42"/>
      <c r="I49" s="42"/>
      <c r="J49" s="42"/>
      <c r="K49" s="42"/>
      <c r="L49" s="42"/>
      <c r="M49" s="42"/>
      <c r="N49" s="42"/>
      <c r="O49" s="42"/>
      <c r="P49"/>
      <c r="Q49"/>
      <c r="R49"/>
      <c r="S49"/>
      <c r="T49"/>
      <c r="U49"/>
      <c r="V49"/>
    </row>
    <row r="50" spans="2:22" ht="12.5" x14ac:dyDescent="0.25">
      <c r="B50" s="42"/>
      <c r="C50" s="68">
        <f>+C49*(1+$G$46)</f>
        <v>15.918120000000002</v>
      </c>
      <c r="D50" s="70">
        <f>+D49+1</f>
        <v>13</v>
      </c>
      <c r="E50" s="42"/>
      <c r="F50" s="62" t="s">
        <v>104</v>
      </c>
      <c r="G50" s="72">
        <f>+(C48/($G$45-$G$46))*(1/((1+$G$45)^10))</f>
        <v>213.5860021700326</v>
      </c>
      <c r="H50" s="42"/>
      <c r="I50" s="42"/>
      <c r="J50" s="42"/>
      <c r="K50" s="42"/>
      <c r="L50" s="42"/>
      <c r="M50" s="42"/>
      <c r="N50" s="42"/>
      <c r="O50" s="42"/>
      <c r="P50"/>
      <c r="Q50"/>
      <c r="R50"/>
      <c r="S50"/>
      <c r="T50"/>
      <c r="U50"/>
      <c r="V50"/>
    </row>
    <row r="51" spans="2:22" ht="12.5" x14ac:dyDescent="0.25">
      <c r="B51" s="42"/>
      <c r="C51" s="73" t="s">
        <v>105</v>
      </c>
      <c r="D51" s="74" t="s">
        <v>105</v>
      </c>
      <c r="E51" s="42"/>
      <c r="F51" s="5" t="s">
        <v>106</v>
      </c>
      <c r="G51" s="71">
        <f>+SUM(G48:G50)</f>
        <v>302.92548901342457</v>
      </c>
      <c r="H51" s="42"/>
      <c r="I51" s="42"/>
      <c r="J51" s="42"/>
      <c r="K51" s="42"/>
      <c r="L51" s="42"/>
      <c r="M51" s="42"/>
      <c r="N51" s="42"/>
      <c r="O51" s="42"/>
      <c r="P51"/>
      <c r="Q51"/>
      <c r="R51"/>
      <c r="S51"/>
      <c r="T51"/>
      <c r="U51"/>
      <c r="V51"/>
    </row>
    <row r="52" spans="2:22" ht="12.5" x14ac:dyDescent="0.25">
      <c r="B52" s="42"/>
      <c r="C52" s="75"/>
      <c r="D52" s="76"/>
      <c r="E52" s="42"/>
      <c r="F52" s="5"/>
      <c r="G52" s="71"/>
      <c r="H52" s="42"/>
      <c r="I52" s="42"/>
      <c r="J52" s="42"/>
      <c r="K52" s="42"/>
      <c r="L52" s="42"/>
      <c r="M52" s="42"/>
      <c r="N52" s="42"/>
      <c r="O52" s="42"/>
      <c r="P52"/>
      <c r="Q52"/>
      <c r="R52"/>
      <c r="S52"/>
      <c r="T52"/>
      <c r="U52"/>
      <c r="V52"/>
    </row>
    <row r="53" spans="2:22" ht="12.5" x14ac:dyDescent="0.25">
      <c r="B53" s="5" t="s">
        <v>76</v>
      </c>
      <c r="C53" s="41" t="s">
        <v>97</v>
      </c>
      <c r="D53" s="41" t="s">
        <v>98</v>
      </c>
      <c r="E53" s="42"/>
      <c r="F53" s="42" t="s">
        <v>99</v>
      </c>
      <c r="G53" s="56">
        <v>0.06</v>
      </c>
      <c r="H53" s="42"/>
      <c r="I53" s="42"/>
      <c r="J53" s="42"/>
      <c r="K53" s="42"/>
      <c r="L53" s="42"/>
      <c r="M53" s="42"/>
      <c r="N53" s="42"/>
      <c r="O53" s="42"/>
      <c r="P53"/>
      <c r="Q53"/>
      <c r="R53"/>
      <c r="S53"/>
      <c r="T53"/>
      <c r="U53"/>
      <c r="V53"/>
    </row>
    <row r="54" spans="2:22" ht="12.5" x14ac:dyDescent="0.25">
      <c r="B54" s="42"/>
      <c r="C54" s="66">
        <v>10</v>
      </c>
      <c r="D54" s="67" t="s">
        <v>100</v>
      </c>
      <c r="E54" s="42"/>
      <c r="F54" s="42" t="s">
        <v>96</v>
      </c>
      <c r="G54" s="80">
        <v>5.0000000000000001E-3</v>
      </c>
      <c r="H54" s="42"/>
      <c r="I54" s="42"/>
      <c r="J54" s="42"/>
      <c r="K54" s="42"/>
      <c r="L54" s="42"/>
      <c r="M54" s="42"/>
      <c r="N54" s="42"/>
      <c r="O54" s="42"/>
      <c r="P54"/>
      <c r="Q54"/>
      <c r="R54"/>
      <c r="S54"/>
      <c r="T54"/>
      <c r="U54"/>
      <c r="V54"/>
    </row>
    <row r="55" spans="2:22" ht="12.5" x14ac:dyDescent="0.25">
      <c r="B55" s="42"/>
      <c r="C55" s="68">
        <v>15</v>
      </c>
      <c r="D55" s="69" t="s">
        <v>101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/>
      <c r="Q55"/>
      <c r="R55"/>
      <c r="S55"/>
      <c r="T55"/>
      <c r="U55"/>
      <c r="V55"/>
    </row>
    <row r="56" spans="2:22" ht="12.5" x14ac:dyDescent="0.25">
      <c r="B56" s="42"/>
      <c r="C56" s="68">
        <f>+C55*(1+$G$54)</f>
        <v>15.074999999999999</v>
      </c>
      <c r="D56" s="70">
        <v>11</v>
      </c>
      <c r="E56" s="42"/>
      <c r="F56" s="42" t="s">
        <v>102</v>
      </c>
      <c r="G56" s="71">
        <f>+(C54/$G$53)*(1-(1/((1+$G$53)^5)))</f>
        <v>42.123637855657186</v>
      </c>
      <c r="H56" s="42"/>
      <c r="I56" s="42"/>
      <c r="J56" s="42"/>
      <c r="K56" s="42"/>
      <c r="L56" s="42"/>
      <c r="M56" s="42"/>
      <c r="N56" s="42"/>
      <c r="O56" s="42"/>
      <c r="P56"/>
      <c r="Q56"/>
      <c r="R56"/>
      <c r="S56"/>
      <c r="T56"/>
      <c r="U56"/>
      <c r="V56"/>
    </row>
    <row r="57" spans="2:22" ht="12.5" x14ac:dyDescent="0.25">
      <c r="B57" s="42"/>
      <c r="C57" s="68">
        <f t="shared" ref="C57:C58" si="2">+C56*(1+$G$54)</f>
        <v>15.150374999999997</v>
      </c>
      <c r="D57" s="70">
        <f>+D56+1</f>
        <v>12</v>
      </c>
      <c r="E57" s="42"/>
      <c r="F57" s="42" t="s">
        <v>103</v>
      </c>
      <c r="G57" s="71">
        <f>+(C55/$G$53)*(1-(1/((1+$G$53)^5)))*(1/((1+$G$53)^5))</f>
        <v>47.21584898773478</v>
      </c>
      <c r="H57" s="42"/>
      <c r="I57" s="42"/>
      <c r="J57" s="42"/>
      <c r="K57" s="42"/>
      <c r="L57" s="42"/>
      <c r="M57" s="42"/>
      <c r="N57" s="42"/>
      <c r="O57" s="42"/>
      <c r="P57"/>
      <c r="Q57"/>
      <c r="R57"/>
      <c r="S57"/>
      <c r="T57"/>
      <c r="U57"/>
      <c r="V57"/>
    </row>
    <row r="58" spans="2:22" ht="12.5" x14ac:dyDescent="0.25">
      <c r="B58" s="42"/>
      <c r="C58" s="68">
        <f t="shared" si="2"/>
        <v>15.226126874999995</v>
      </c>
      <c r="D58" s="70">
        <f>+D57+1</f>
        <v>13</v>
      </c>
      <c r="E58" s="42"/>
      <c r="F58" s="62" t="s">
        <v>104</v>
      </c>
      <c r="G58" s="72">
        <f>+(C56/($G$53-$G$54))*(1/((1+$G$53)^10))</f>
        <v>153.05093203628002</v>
      </c>
      <c r="H58" s="42"/>
      <c r="I58" s="42"/>
      <c r="J58" s="42"/>
      <c r="K58" s="42"/>
      <c r="L58" s="42"/>
      <c r="M58" s="42"/>
      <c r="N58" s="42"/>
      <c r="O58" s="42"/>
      <c r="P58"/>
      <c r="Q58"/>
      <c r="R58"/>
      <c r="S58"/>
      <c r="T58"/>
      <c r="U58"/>
      <c r="V58"/>
    </row>
    <row r="59" spans="2:22" ht="12.5" x14ac:dyDescent="0.25">
      <c r="B59" s="42"/>
      <c r="C59" s="73" t="s">
        <v>105</v>
      </c>
      <c r="D59" s="74" t="s">
        <v>105</v>
      </c>
      <c r="E59" s="42"/>
      <c r="F59" s="5" t="s">
        <v>106</v>
      </c>
      <c r="G59" s="71">
        <f>+SUM(G56:G58)</f>
        <v>242.39041887967198</v>
      </c>
      <c r="H59" s="42"/>
      <c r="I59" s="42"/>
      <c r="J59" s="42"/>
      <c r="K59" s="42"/>
      <c r="L59" s="42"/>
      <c r="M59" s="42"/>
      <c r="N59" s="42"/>
      <c r="O59" s="42"/>
      <c r="P59"/>
      <c r="Q59"/>
      <c r="R59"/>
      <c r="S59"/>
      <c r="T59"/>
      <c r="U59"/>
      <c r="V59"/>
    </row>
    <row r="60" spans="2:22" ht="12.5" x14ac:dyDescent="0.25">
      <c r="B60" s="42"/>
      <c r="C60" s="75"/>
      <c r="D60" s="76"/>
      <c r="E60" s="42"/>
      <c r="F60" s="5"/>
      <c r="G60" s="71"/>
      <c r="H60" s="42"/>
      <c r="I60" s="42"/>
      <c r="J60" s="42"/>
      <c r="K60" s="42"/>
      <c r="L60" s="42"/>
      <c r="M60" s="42"/>
      <c r="N60" s="42"/>
      <c r="O60" s="42"/>
      <c r="P60"/>
      <c r="Q60"/>
      <c r="R60"/>
      <c r="S60"/>
      <c r="T60"/>
      <c r="U60"/>
      <c r="V60"/>
    </row>
    <row r="61" spans="2:22" ht="12.5" x14ac:dyDescent="0.25">
      <c r="B61" s="42"/>
      <c r="C61" s="5" t="s">
        <v>107</v>
      </c>
      <c r="D61" s="77">
        <f>G59/G51-1</f>
        <v>-0.19983485156995118</v>
      </c>
      <c r="E61" s="42"/>
      <c r="F61" s="5"/>
      <c r="G61" s="71"/>
      <c r="H61" s="42"/>
      <c r="I61" s="42"/>
      <c r="J61" s="42"/>
      <c r="K61" s="42"/>
      <c r="L61" s="42"/>
      <c r="M61" s="42"/>
      <c r="N61" s="42"/>
      <c r="O61" s="42"/>
      <c r="P61"/>
      <c r="Q61"/>
      <c r="R61"/>
      <c r="S61"/>
      <c r="T61"/>
      <c r="U61"/>
      <c r="V61"/>
    </row>
    <row r="62" spans="2:22" ht="12.5" x14ac:dyDescent="0.25">
      <c r="B62" s="42"/>
      <c r="C62" s="75"/>
      <c r="D62" s="76"/>
      <c r="E62" s="42"/>
      <c r="F62" s="5"/>
      <c r="G62" s="71"/>
      <c r="H62" s="42"/>
      <c r="I62" s="42"/>
      <c r="J62" s="42"/>
      <c r="K62" s="42"/>
      <c r="L62" s="42"/>
      <c r="M62" s="42"/>
      <c r="N62" s="42"/>
      <c r="O62" s="42"/>
      <c r="P62"/>
      <c r="Q62"/>
      <c r="R62"/>
      <c r="S62"/>
      <c r="T62"/>
      <c r="U62"/>
      <c r="V62"/>
    </row>
    <row r="63" spans="2:22" ht="13" thickBot="1" x14ac:dyDescent="0.3">
      <c r="B63" s="49" t="s">
        <v>13</v>
      </c>
      <c r="C63" s="42"/>
      <c r="D63" s="42"/>
      <c r="E63" s="42"/>
      <c r="F63" s="5"/>
      <c r="G63" s="71"/>
      <c r="H63" s="42"/>
      <c r="I63" s="42"/>
      <c r="J63" s="42"/>
      <c r="K63" s="42"/>
      <c r="L63" s="42"/>
      <c r="M63" s="42"/>
      <c r="N63" s="42"/>
      <c r="O63" s="42"/>
      <c r="P63"/>
      <c r="Q63"/>
      <c r="R63"/>
      <c r="S63"/>
      <c r="T63"/>
      <c r="U63"/>
      <c r="V63"/>
    </row>
    <row r="64" spans="2:22" ht="21.5" thickBot="1" x14ac:dyDescent="0.3">
      <c r="B64" s="42"/>
      <c r="C64" s="42"/>
      <c r="D64" s="89" t="s">
        <v>119</v>
      </c>
      <c r="E64" s="84" t="s">
        <v>120</v>
      </c>
      <c r="F64" s="85" t="s">
        <v>121</v>
      </c>
      <c r="G64" s="71"/>
      <c r="H64" s="42"/>
      <c r="I64" s="42"/>
      <c r="J64" s="42"/>
      <c r="K64" s="42"/>
      <c r="L64" s="42"/>
      <c r="M64" s="42"/>
      <c r="N64" s="42"/>
      <c r="O64" s="42"/>
      <c r="P64"/>
      <c r="Q64"/>
      <c r="R64"/>
      <c r="S64"/>
      <c r="T64"/>
      <c r="U64"/>
      <c r="V64"/>
    </row>
    <row r="65" spans="2:22" ht="13" thickBot="1" x14ac:dyDescent="0.3">
      <c r="B65" s="42"/>
      <c r="C65" s="90" t="s">
        <v>10</v>
      </c>
      <c r="D65" s="91">
        <v>0.2</v>
      </c>
      <c r="E65" s="87">
        <v>0.5</v>
      </c>
      <c r="F65" s="87">
        <v>0.3</v>
      </c>
      <c r="G65" s="71"/>
      <c r="H65" s="42"/>
      <c r="I65" s="42"/>
      <c r="J65" s="42"/>
      <c r="K65" s="42"/>
      <c r="L65" s="42"/>
      <c r="M65" s="42"/>
      <c r="N65" s="42"/>
      <c r="O65" s="42"/>
      <c r="P65"/>
      <c r="Q65"/>
      <c r="R65"/>
      <c r="S65"/>
      <c r="T65"/>
      <c r="U65"/>
      <c r="V65"/>
    </row>
    <row r="66" spans="2:22" ht="13" thickBot="1" x14ac:dyDescent="0.3">
      <c r="B66" s="42"/>
      <c r="C66" s="86" t="s">
        <v>30</v>
      </c>
      <c r="D66" s="92">
        <v>-0.1</v>
      </c>
      <c r="E66" s="88">
        <v>0.08</v>
      </c>
      <c r="F66" s="88">
        <v>0.35</v>
      </c>
      <c r="G66" s="71"/>
      <c r="H66" s="42"/>
      <c r="I66" s="42"/>
      <c r="J66" s="42"/>
      <c r="K66" s="42"/>
      <c r="L66" s="42"/>
      <c r="M66" s="42"/>
      <c r="N66" s="42"/>
      <c r="O66" s="42"/>
      <c r="P66"/>
      <c r="Q66"/>
      <c r="R66"/>
      <c r="S66"/>
      <c r="T66"/>
      <c r="U66"/>
      <c r="V66"/>
    </row>
    <row r="67" spans="2:22" ht="12.5" x14ac:dyDescent="0.25">
      <c r="B67" s="42"/>
      <c r="C67" s="42"/>
      <c r="D67" s="42"/>
      <c r="E67" s="42"/>
      <c r="F67" s="5"/>
      <c r="G67" s="71"/>
      <c r="H67" s="42"/>
      <c r="I67" s="42"/>
      <c r="J67" s="42"/>
      <c r="K67" s="42"/>
      <c r="L67" s="42"/>
      <c r="M67" s="42"/>
      <c r="N67" s="42"/>
      <c r="O67" s="42"/>
      <c r="P67"/>
      <c r="Q67"/>
      <c r="R67"/>
      <c r="S67"/>
      <c r="T67"/>
      <c r="U67"/>
      <c r="V67"/>
    </row>
    <row r="68" spans="2:22" ht="12.5" x14ac:dyDescent="0.25">
      <c r="B68" s="42"/>
      <c r="C68" s="5" t="s">
        <v>123</v>
      </c>
      <c r="D68" s="42">
        <v>0.6</v>
      </c>
      <c r="E68" s="42"/>
      <c r="F68" s="5"/>
      <c r="G68" s="71"/>
      <c r="H68" s="42"/>
      <c r="I68" s="42"/>
      <c r="J68" s="42"/>
      <c r="K68" s="42"/>
      <c r="L68" s="42"/>
      <c r="M68" s="42"/>
      <c r="N68" s="42"/>
      <c r="O68" s="42"/>
      <c r="P68"/>
      <c r="Q68"/>
      <c r="R68"/>
      <c r="S68"/>
      <c r="T68"/>
      <c r="U68"/>
      <c r="V68"/>
    </row>
    <row r="69" spans="2:22" ht="12.5" x14ac:dyDescent="0.25">
      <c r="B69" s="42"/>
      <c r="C69" s="42"/>
      <c r="D69" s="42"/>
      <c r="E69" s="42"/>
      <c r="F69" s="5"/>
      <c r="G69" s="71"/>
      <c r="H69" s="42"/>
      <c r="I69" s="42"/>
      <c r="J69" s="42"/>
      <c r="K69" s="42"/>
      <c r="L69" s="42"/>
      <c r="M69" s="42"/>
      <c r="N69" s="42"/>
      <c r="O69" s="42"/>
      <c r="P69"/>
      <c r="Q69"/>
      <c r="R69"/>
      <c r="S69"/>
      <c r="T69"/>
      <c r="U69"/>
      <c r="V69"/>
    </row>
    <row r="70" spans="2:22" ht="12.5" x14ac:dyDescent="0.25">
      <c r="B70" s="49"/>
      <c r="C70" s="5" t="s">
        <v>122</v>
      </c>
      <c r="D70" s="50">
        <f>SUMPRODUCT(D65:F65,D66:F66)</f>
        <v>0.125</v>
      </c>
      <c r="E70" s="42"/>
      <c r="F70" s="93"/>
      <c r="G70" s="71"/>
      <c r="H70" s="42"/>
      <c r="I70" s="42"/>
      <c r="J70" s="42"/>
      <c r="K70" s="42"/>
      <c r="L70" s="42"/>
      <c r="M70" s="42"/>
      <c r="N70" s="42"/>
      <c r="O70" s="42"/>
      <c r="P70"/>
      <c r="Q70"/>
      <c r="R70"/>
      <c r="S70"/>
      <c r="T70"/>
      <c r="U70"/>
      <c r="V70"/>
    </row>
    <row r="71" spans="2:22" ht="12.5" x14ac:dyDescent="0.25">
      <c r="B71" s="42"/>
      <c r="C71" s="42"/>
      <c r="D71" s="42"/>
      <c r="E71" s="42"/>
      <c r="F71" s="5"/>
      <c r="G71" s="71"/>
      <c r="H71" s="42"/>
      <c r="I71" s="42"/>
      <c r="J71" s="42"/>
      <c r="K71" s="42"/>
      <c r="L71" s="42"/>
      <c r="M71" s="42"/>
      <c r="N71" s="42"/>
      <c r="O71" s="42"/>
      <c r="P71"/>
      <c r="Q71"/>
      <c r="R71"/>
      <c r="S71"/>
      <c r="T71"/>
      <c r="U71"/>
      <c r="V71"/>
    </row>
    <row r="72" spans="2:22" ht="12.5" x14ac:dyDescent="0.25">
      <c r="B72" s="49"/>
      <c r="C72" s="5" t="s">
        <v>124</v>
      </c>
      <c r="D72" s="50">
        <f>SQRT(D65*(D66-D70)^2+E65*(E66-D70)^2+F65*(F66-D70)^2)</f>
        <v>0.16224980739587952</v>
      </c>
      <c r="E72" s="42"/>
      <c r="F72" s="5"/>
      <c r="G72" s="71"/>
      <c r="H72" s="42"/>
      <c r="I72" s="42"/>
      <c r="J72" s="42"/>
      <c r="K72" s="42"/>
      <c r="L72" s="42"/>
      <c r="M72" s="42"/>
      <c r="N72" s="42"/>
      <c r="O72" s="42"/>
      <c r="P72"/>
      <c r="Q72"/>
      <c r="R72"/>
      <c r="S72"/>
      <c r="T72"/>
      <c r="U72"/>
      <c r="V72"/>
    </row>
    <row r="73" spans="2:22" ht="12.5" x14ac:dyDescent="0.25">
      <c r="B73" s="42"/>
      <c r="C73" s="5"/>
      <c r="D73" s="71"/>
      <c r="E73" s="42"/>
      <c r="F73" s="5"/>
      <c r="G73" s="71"/>
      <c r="H73" s="42"/>
      <c r="I73" s="42"/>
      <c r="J73" s="42"/>
      <c r="K73" s="42"/>
      <c r="L73" s="42"/>
      <c r="M73" s="42"/>
      <c r="N73" s="42"/>
      <c r="O73" s="42"/>
      <c r="P73"/>
      <c r="Q73"/>
      <c r="R73"/>
      <c r="S73"/>
      <c r="T73"/>
      <c r="U73"/>
      <c r="V73"/>
    </row>
    <row r="74" spans="2:22" ht="12.5" x14ac:dyDescent="0.25">
      <c r="B74" s="42"/>
      <c r="C74" s="5" t="s">
        <v>117</v>
      </c>
      <c r="D74" s="50">
        <f>D70-D68*D72</f>
        <v>2.7650115562472294E-2</v>
      </c>
      <c r="E74" s="42"/>
      <c r="F74" s="5"/>
      <c r="G74" s="71"/>
      <c r="H74" s="42"/>
      <c r="I74" s="42"/>
      <c r="J74" s="42"/>
      <c r="K74" s="42"/>
      <c r="L74" s="42"/>
      <c r="M74" s="42"/>
      <c r="N74" s="42"/>
      <c r="O74" s="42"/>
      <c r="P74"/>
      <c r="Q74"/>
      <c r="R74"/>
      <c r="S74"/>
      <c r="T74"/>
      <c r="U74"/>
      <c r="V74"/>
    </row>
    <row r="75" spans="2:22" ht="12.5" x14ac:dyDescent="0.25">
      <c r="B75" s="42"/>
      <c r="C75" s="42"/>
      <c r="D75" s="42"/>
      <c r="E75" s="42"/>
      <c r="F75" s="5"/>
      <c r="G75" s="71"/>
      <c r="H75" s="42"/>
      <c r="I75" s="42"/>
      <c r="J75" s="42"/>
      <c r="K75" s="42"/>
      <c r="L75" s="42"/>
      <c r="M75" s="42"/>
      <c r="N75" s="42"/>
      <c r="O75" s="42"/>
      <c r="P75"/>
      <c r="Q75"/>
      <c r="R75"/>
      <c r="S75"/>
      <c r="T75"/>
      <c r="U75"/>
      <c r="V75"/>
    </row>
    <row r="76" spans="2:22" ht="12.5" x14ac:dyDescent="0.2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/>
      <c r="Q76"/>
      <c r="R76"/>
      <c r="S76"/>
      <c r="T76"/>
      <c r="U76"/>
      <c r="V76"/>
    </row>
    <row r="77" spans="2:22" ht="12.5" x14ac:dyDescent="0.25">
      <c r="B77" s="49" t="s">
        <v>14</v>
      </c>
      <c r="C77" s="1" t="s">
        <v>125</v>
      </c>
      <c r="D77" s="12">
        <v>0.04</v>
      </c>
      <c r="E77"/>
      <c r="F77"/>
      <c r="G77"/>
      <c r="H77"/>
      <c r="I77" s="42"/>
      <c r="J77" s="42"/>
      <c r="K77" s="42"/>
      <c r="L77" s="42"/>
      <c r="M77" s="42"/>
      <c r="N77" s="42"/>
      <c r="O77" s="42"/>
      <c r="P77"/>
      <c r="Q77"/>
      <c r="R77"/>
      <c r="S77"/>
      <c r="T77"/>
      <c r="U77"/>
      <c r="V77"/>
    </row>
    <row r="78" spans="2:22" ht="12.5" x14ac:dyDescent="0.25">
      <c r="B78"/>
      <c r="C78" s="1" t="s">
        <v>126</v>
      </c>
      <c r="D78" s="12">
        <v>0.105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/>
      <c r="V78"/>
    </row>
    <row r="79" spans="2:22" ht="12.5" x14ac:dyDescent="0.25">
      <c r="B79" s="5"/>
      <c r="C79" s="1" t="s">
        <v>127</v>
      </c>
      <c r="D79" s="1">
        <v>-1.65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/>
      <c r="V79"/>
    </row>
    <row r="80" spans="2:22" ht="12.5" x14ac:dyDescent="0.25">
      <c r="B80" s="42"/>
      <c r="C80" s="1" t="s">
        <v>128</v>
      </c>
      <c r="D80" s="12">
        <f>D77+D79*D78</f>
        <v>-0.13324999999999998</v>
      </c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/>
      <c r="V80"/>
    </row>
    <row r="81" spans="2:22" ht="12.5" x14ac:dyDescent="0.25">
      <c r="B81" s="42"/>
      <c r="C81" s="1" t="s">
        <v>131</v>
      </c>
      <c r="D81" s="50">
        <v>-0.12</v>
      </c>
      <c r="G81" s="78"/>
      <c r="H81" s="78"/>
      <c r="I81" s="78"/>
      <c r="J81" s="78"/>
      <c r="K81" s="78"/>
      <c r="L81" s="78"/>
      <c r="M81" s="78"/>
      <c r="N81" s="78"/>
      <c r="O81" s="78"/>
      <c r="P81"/>
      <c r="Q81"/>
      <c r="R81"/>
      <c r="S81"/>
      <c r="T81"/>
      <c r="U81"/>
      <c r="V81"/>
    </row>
    <row r="82" spans="2:22" ht="12.5" x14ac:dyDescent="0.25">
      <c r="B82" s="42"/>
      <c r="C82" s="42"/>
      <c r="D82" s="42"/>
      <c r="G82" s="78"/>
      <c r="H82" s="78"/>
      <c r="I82" s="78"/>
      <c r="J82" s="78"/>
      <c r="K82" s="78"/>
      <c r="L82" s="78"/>
      <c r="M82" s="78"/>
      <c r="N82" s="78"/>
      <c r="O82" s="78"/>
      <c r="P82"/>
      <c r="Q82"/>
      <c r="R82"/>
      <c r="S82"/>
      <c r="T82"/>
      <c r="U82"/>
      <c r="V82"/>
    </row>
    <row r="83" spans="2:22" ht="12.5" x14ac:dyDescent="0.25">
      <c r="B83" s="42"/>
      <c r="C83" s="1" t="s">
        <v>129</v>
      </c>
      <c r="G83" s="42"/>
      <c r="H83" s="42"/>
      <c r="I83" s="42"/>
      <c r="J83" s="78"/>
      <c r="K83" s="78"/>
      <c r="L83" s="42"/>
      <c r="M83" s="42"/>
      <c r="N83" s="42"/>
      <c r="O83" s="42"/>
      <c r="P83"/>
      <c r="Q83"/>
      <c r="R83"/>
      <c r="S83"/>
      <c r="T83"/>
      <c r="U83"/>
      <c r="V83"/>
    </row>
    <row r="84" spans="2:22" ht="12.5" x14ac:dyDescent="0.25">
      <c r="B84" s="42"/>
      <c r="E84" s="42"/>
      <c r="G84" s="42"/>
      <c r="H84" s="42"/>
      <c r="I84" s="42"/>
      <c r="J84" s="42"/>
      <c r="K84" s="42"/>
      <c r="L84" s="42"/>
      <c r="M84" s="42"/>
      <c r="N84" s="42"/>
      <c r="O84" s="42"/>
      <c r="P84"/>
      <c r="Q84"/>
      <c r="R84"/>
      <c r="S84"/>
      <c r="T84"/>
      <c r="U84"/>
      <c r="V84"/>
    </row>
    <row r="85" spans="2:22" x14ac:dyDescent="0.25">
      <c r="B85" s="7" t="s">
        <v>28</v>
      </c>
      <c r="C85" s="1" t="s">
        <v>17</v>
      </c>
      <c r="D85" s="4" t="s">
        <v>18</v>
      </c>
      <c r="E85" s="4" t="s">
        <v>19</v>
      </c>
      <c r="F85" s="4" t="s">
        <v>20</v>
      </c>
    </row>
    <row r="86" spans="2:22" x14ac:dyDescent="0.25">
      <c r="C86" s="1" t="s">
        <v>10</v>
      </c>
      <c r="D86" s="4">
        <v>0.2</v>
      </c>
      <c r="E86" s="4">
        <v>0.5</v>
      </c>
      <c r="F86" s="4">
        <v>0.3</v>
      </c>
    </row>
    <row r="87" spans="2:22" x14ac:dyDescent="0.25">
      <c r="C87" s="1" t="s">
        <v>15</v>
      </c>
      <c r="D87" s="14">
        <v>-0.3</v>
      </c>
      <c r="E87" s="14">
        <v>0.23</v>
      </c>
      <c r="F87" s="14">
        <v>0.4</v>
      </c>
    </row>
    <row r="88" spans="2:22" x14ac:dyDescent="0.25">
      <c r="C88" s="1" t="s">
        <v>16</v>
      </c>
      <c r="D88" s="14">
        <v>-0.1</v>
      </c>
      <c r="E88" s="14">
        <v>0.1</v>
      </c>
      <c r="F88" s="14">
        <v>0.25</v>
      </c>
    </row>
    <row r="90" spans="2:22" x14ac:dyDescent="0.25">
      <c r="C90" s="1" t="s">
        <v>21</v>
      </c>
      <c r="D90" s="16">
        <f>+SUMPRODUCT($D$86:$F$86,D87:F87)</f>
        <v>0.17499999999999999</v>
      </c>
      <c r="F90" s="1" t="s">
        <v>27</v>
      </c>
      <c r="G90" s="8">
        <v>0.02</v>
      </c>
    </row>
    <row r="91" spans="2:22" x14ac:dyDescent="0.25">
      <c r="C91" s="1" t="s">
        <v>22</v>
      </c>
      <c r="D91" s="16">
        <f>+SUMPRODUCT($D$86:$F$86,D88:F88)</f>
        <v>0.105</v>
      </c>
    </row>
    <row r="92" spans="2:22" x14ac:dyDescent="0.25">
      <c r="C92" s="1" t="s">
        <v>23</v>
      </c>
      <c r="D92" s="17">
        <f>+($D$86*((D87-D90)^2)+$E$86*((E87-D90)^2)+$F$86*((F87-D90)^2))</f>
        <v>6.1825000000000005E-2</v>
      </c>
    </row>
    <row r="93" spans="2:22" x14ac:dyDescent="0.25">
      <c r="C93" s="1" t="s">
        <v>24</v>
      </c>
      <c r="D93" s="17">
        <f>+($D$86*((D88-D91)^2)+$E$86*((E88-D91)^2)+$F$86*((F88-D91)^2))</f>
        <v>1.4725000000000002E-2</v>
      </c>
    </row>
    <row r="94" spans="2:22" x14ac:dyDescent="0.25">
      <c r="C94" s="15" t="s">
        <v>25</v>
      </c>
      <c r="D94" s="11">
        <f>+(D90-$G$90)/(SQRT(D92))</f>
        <v>0.62337536519829684</v>
      </c>
    </row>
    <row r="95" spans="2:22" x14ac:dyDescent="0.25">
      <c r="C95" s="15" t="s">
        <v>26</v>
      </c>
      <c r="D95" s="11">
        <f>+(D91-$G$90)/(SQRT(D93))</f>
        <v>0.70047279691577968</v>
      </c>
    </row>
    <row r="96" spans="2:22" x14ac:dyDescent="0.25">
      <c r="D96" s="13"/>
    </row>
    <row r="97" spans="2:6" x14ac:dyDescent="0.25">
      <c r="B97" s="7" t="s">
        <v>29</v>
      </c>
      <c r="C97" s="15" t="s">
        <v>66</v>
      </c>
      <c r="D97" s="16">
        <f>+AVERAGE('Data_Q9-Q10'!$B$2:$B$260)</f>
        <v>2.4973245153662085E-3</v>
      </c>
      <c r="F97" s="15"/>
    </row>
    <row r="98" spans="2:6" x14ac:dyDescent="0.25">
      <c r="C98" s="15" t="s">
        <v>67</v>
      </c>
      <c r="D98" s="19">
        <f>+_xlfn.STDEV.S('Data_Q9-Q10'!$B$2:$B$260)</f>
        <v>2.2277213242093929E-2</v>
      </c>
      <c r="F98" s="15"/>
    </row>
    <row r="99" spans="2:6" x14ac:dyDescent="0.25">
      <c r="C99" s="15"/>
      <c r="D99" s="19"/>
      <c r="F99" s="15"/>
    </row>
    <row r="100" spans="2:6" x14ac:dyDescent="0.25">
      <c r="C100" s="15" t="s">
        <v>68</v>
      </c>
      <c r="D100" s="19">
        <f>D97*12</f>
        <v>2.9967894184394502E-2</v>
      </c>
      <c r="F100" s="15"/>
    </row>
    <row r="101" spans="2:6" x14ac:dyDescent="0.25">
      <c r="C101" s="15" t="s">
        <v>69</v>
      </c>
      <c r="D101" s="19">
        <f>D98*SQRT(12)</f>
        <v>7.7170530372705742E-2</v>
      </c>
      <c r="F101" s="15"/>
    </row>
    <row r="102" spans="2:6" x14ac:dyDescent="0.25">
      <c r="F102" s="15"/>
    </row>
    <row r="103" spans="2:6" x14ac:dyDescent="0.25">
      <c r="B103" s="7" t="s">
        <v>65</v>
      </c>
    </row>
    <row r="105" spans="2:6" x14ac:dyDescent="0.25">
      <c r="B105" s="7" t="s">
        <v>74</v>
      </c>
      <c r="C105" s="1" t="s">
        <v>33</v>
      </c>
      <c r="D105" s="16">
        <v>-0.05</v>
      </c>
    </row>
    <row r="106" spans="2:6" x14ac:dyDescent="0.25">
      <c r="C106" s="1" t="s">
        <v>31</v>
      </c>
      <c r="D106" s="11">
        <f>+(D105-D97)/D98</f>
        <v>-2.3565480989412917</v>
      </c>
    </row>
    <row r="107" spans="2:6" x14ac:dyDescent="0.25">
      <c r="C107" s="15" t="s">
        <v>32</v>
      </c>
      <c r="D107" s="94">
        <f>+_xlfn.NORM.S.DIST(D106,TRUE)</f>
        <v>9.222839333950265E-3</v>
      </c>
    </row>
    <row r="109" spans="2:6" x14ac:dyDescent="0.25">
      <c r="C109" s="1" t="s">
        <v>34</v>
      </c>
    </row>
    <row r="110" spans="2:6" x14ac:dyDescent="0.25">
      <c r="C110" s="15" t="s">
        <v>32</v>
      </c>
      <c r="D110" s="16">
        <f>+_xlfn.NORM.DIST(D105,D97,D98,TRUE)</f>
        <v>9.222839333950265E-3</v>
      </c>
    </row>
    <row r="112" spans="2:6" x14ac:dyDescent="0.25">
      <c r="B112" s="7" t="s">
        <v>76</v>
      </c>
      <c r="C112" s="1" t="s">
        <v>112</v>
      </c>
    </row>
    <row r="113" spans="2:7" x14ac:dyDescent="0.25">
      <c r="C113" s="1" t="s">
        <v>111</v>
      </c>
    </row>
    <row r="114" spans="2:7" x14ac:dyDescent="0.25">
      <c r="C114" s="1" t="s">
        <v>36</v>
      </c>
    </row>
    <row r="115" spans="2:7" x14ac:dyDescent="0.25">
      <c r="C115" s="1" t="s">
        <v>37</v>
      </c>
    </row>
    <row r="117" spans="2:7" x14ac:dyDescent="0.25">
      <c r="C117" s="1" t="s">
        <v>38</v>
      </c>
      <c r="D117" s="11">
        <f>+SKEW('Data_Q9-Q10'!$B$2:$B$260)</f>
        <v>2.3830510340664711E-2</v>
      </c>
      <c r="E117" s="6" t="s">
        <v>40</v>
      </c>
    </row>
    <row r="118" spans="2:7" x14ac:dyDescent="0.25">
      <c r="C118" s="1" t="s">
        <v>39</v>
      </c>
      <c r="D118" s="11">
        <f>+KURT('Data_Q9-Q10'!$B$2:$B$260)</f>
        <v>-0.23747964181689207</v>
      </c>
      <c r="E118" s="6" t="s">
        <v>54</v>
      </c>
    </row>
    <row r="120" spans="2:7" x14ac:dyDescent="0.25">
      <c r="B120" s="7" t="s">
        <v>35</v>
      </c>
      <c r="C120" s="1" t="s">
        <v>46</v>
      </c>
    </row>
    <row r="122" spans="2:7" x14ac:dyDescent="0.25">
      <c r="C122" s="10" t="s">
        <v>43</v>
      </c>
      <c r="D122" s="10" t="s">
        <v>44</v>
      </c>
      <c r="E122" s="21" t="s">
        <v>45</v>
      </c>
      <c r="G122" s="1" t="s">
        <v>47</v>
      </c>
    </row>
    <row r="123" spans="2:7" x14ac:dyDescent="0.25">
      <c r="C123" s="16">
        <f>+(AVERAGE(Data_FRED!C5:C2228))*260</f>
        <v>0.13492445241614329</v>
      </c>
      <c r="D123" s="16">
        <f>+(AVERAGE(Data_FRED!D5:D2228))</f>
        <v>8.1316996402877734E-3</v>
      </c>
      <c r="E123" s="22">
        <f>+C123-D123</f>
        <v>0.1267927527758555</v>
      </c>
    </row>
    <row r="125" spans="2:7" x14ac:dyDescent="0.25">
      <c r="B125" s="7" t="s">
        <v>41</v>
      </c>
      <c r="C125" s="1" t="s">
        <v>48</v>
      </c>
    </row>
    <row r="127" spans="2:7" x14ac:dyDescent="0.25">
      <c r="B127" s="9"/>
      <c r="C127" s="10" t="s">
        <v>43</v>
      </c>
      <c r="D127" s="10" t="s">
        <v>44</v>
      </c>
      <c r="E127" s="21" t="s">
        <v>49</v>
      </c>
    </row>
    <row r="128" spans="2:7" x14ac:dyDescent="0.25">
      <c r="B128" s="4">
        <v>2012</v>
      </c>
      <c r="C128" s="16">
        <f>+AVERAGEIF(Data_FRED!$B$5:$B$2391,$B128,Data_FRED!C$5:C$2391)*260</f>
        <v>5.6533797139291159E-2</v>
      </c>
      <c r="D128" s="16">
        <f>+AVERAGEIF(Data_FRED!$B$5:$B$2391,$B128,Data_FRED!D$5:D$2391)</f>
        <v>1.7303797468354422E-3</v>
      </c>
      <c r="E128" s="19">
        <f t="shared" ref="E128:E137" si="3">+C128-D128</f>
        <v>5.4803417392455714E-2</v>
      </c>
    </row>
    <row r="129" spans="2:16" x14ac:dyDescent="0.25">
      <c r="B129" s="4">
        <f t="shared" ref="B129" si="4">1+B128</f>
        <v>2013</v>
      </c>
      <c r="C129" s="16">
        <f>+AVERAGEIF(Data_FRED!$B$5:$B$2391,$B129,Data_FRED!C$5:C$2391)*260</f>
        <v>0.26468327502045741</v>
      </c>
      <c r="D129" s="16">
        <f>+AVERAGEIF(Data_FRED!$B$5:$B$2391,$B129,Data_FRED!D$5:D$2391)</f>
        <v>1.3116000000000026E-3</v>
      </c>
      <c r="E129" s="19">
        <f t="shared" si="3"/>
        <v>0.26337167502045739</v>
      </c>
    </row>
    <row r="130" spans="2:16" x14ac:dyDescent="0.25">
      <c r="B130" s="4">
        <f t="shared" ref="B130:B137" si="5">1+B129</f>
        <v>2014</v>
      </c>
      <c r="C130" s="16">
        <f>+AVERAGEIF(Data_FRED!$B$5:$B$2391,$B130,Data_FRED!C$5:C$2391)*260</f>
        <v>0.12873296332180817</v>
      </c>
      <c r="D130" s="16">
        <f>+AVERAGEIF(Data_FRED!$B$5:$B$2391,$B130,Data_FRED!D$5:D$2391)</f>
        <v>1.2111999999999997E-3</v>
      </c>
      <c r="E130" s="19">
        <f t="shared" si="3"/>
        <v>0.12752176332180817</v>
      </c>
    </row>
    <row r="131" spans="2:16" x14ac:dyDescent="0.25">
      <c r="B131" s="4">
        <f t="shared" si="5"/>
        <v>2015</v>
      </c>
      <c r="C131" s="16">
        <f>+AVERAGEIF(Data_FRED!$B$5:$B$2391,$B131,Data_FRED!C$5:C$2391)*260</f>
        <v>-5.547268076542055E-3</v>
      </c>
      <c r="D131" s="16">
        <f>+AVERAGEIF(Data_FRED!$B$5:$B$2391,$B131,Data_FRED!D$5:D$2391)</f>
        <v>3.2316000000000011E-3</v>
      </c>
      <c r="E131" s="19">
        <f t="shared" si="3"/>
        <v>-8.7788680765420561E-3</v>
      </c>
    </row>
    <row r="132" spans="2:16" x14ac:dyDescent="0.25">
      <c r="B132" s="4">
        <f t="shared" si="5"/>
        <v>2016</v>
      </c>
      <c r="C132" s="16">
        <f>+AVERAGEIF(Data_FRED!$B$5:$B$2391,$B132,Data_FRED!C$5:C$2391)*260</f>
        <v>9.1392744220138281E-2</v>
      </c>
      <c r="D132" s="16">
        <f>+AVERAGEIF(Data_FRED!$B$5:$B$2391,$B132,Data_FRED!D$5:D$2391)</f>
        <v>6.1431999999999954E-3</v>
      </c>
      <c r="E132" s="19">
        <f t="shared" si="3"/>
        <v>8.5249544220138279E-2</v>
      </c>
    </row>
    <row r="133" spans="2:16" x14ac:dyDescent="0.25">
      <c r="B133" s="4">
        <f t="shared" si="5"/>
        <v>2017</v>
      </c>
      <c r="C133" s="16">
        <f>+AVERAGEIF(Data_FRED!$B$5:$B$2391,$B133,Data_FRED!C$5:C$2391)*260</f>
        <v>0.18645352616154304</v>
      </c>
      <c r="D133" s="16">
        <f>+AVERAGEIF(Data_FRED!$B$5:$B$2391,$B133,Data_FRED!D$5:D$2391)</f>
        <v>1.2028799999999996E-2</v>
      </c>
      <c r="E133" s="19">
        <f t="shared" si="3"/>
        <v>0.17442472616154303</v>
      </c>
    </row>
    <row r="134" spans="2:16" x14ac:dyDescent="0.25">
      <c r="B134" s="4">
        <f t="shared" si="5"/>
        <v>2018</v>
      </c>
      <c r="C134" s="16">
        <f>+AVERAGEIF(Data_FRED!$B$5:$B$2391,$B134,Data_FRED!C$5:C$2391)*260</f>
        <v>-4.6057955994349725E-2</v>
      </c>
      <c r="D134" s="16">
        <f>+AVERAGEIF(Data_FRED!$B$5:$B$2391,$B134,Data_FRED!D$5:D$2391)</f>
        <v>2.3308433734939762E-2</v>
      </c>
      <c r="E134" s="19">
        <f t="shared" si="3"/>
        <v>-6.936638972928949E-2</v>
      </c>
    </row>
    <row r="135" spans="2:16" x14ac:dyDescent="0.25">
      <c r="B135" s="4">
        <f t="shared" si="5"/>
        <v>2019</v>
      </c>
      <c r="C135" s="16">
        <f>+AVERAGEIF(Data_FRED!$B$5:$B$2391,$B135,Data_FRED!C$5:C$2391)*260</f>
        <v>0.26733098571445768</v>
      </c>
      <c r="D135" s="16">
        <f>+AVERAGEIF(Data_FRED!$B$5:$B$2391,$B135,Data_FRED!D$5:D$2391)</f>
        <v>2.0520399999999984E-2</v>
      </c>
      <c r="E135" s="19">
        <f t="shared" si="3"/>
        <v>0.24681058571445769</v>
      </c>
    </row>
    <row r="136" spans="2:16" x14ac:dyDescent="0.25">
      <c r="B136" s="4">
        <f t="shared" si="5"/>
        <v>2020</v>
      </c>
      <c r="C136" s="16">
        <f>+AVERAGEIF(Data_FRED!$B$5:$B$2391,$B136,Data_FRED!C$5:C$2391)*260</f>
        <v>0.13128597363037431</v>
      </c>
      <c r="D136" s="16">
        <f>+AVERAGEIF(Data_FRED!$B$5:$B$2391,$B136,Data_FRED!D$5:D$2391)</f>
        <v>3.7011952191234997E-3</v>
      </c>
      <c r="E136" s="19">
        <f t="shared" si="3"/>
        <v>0.12758477841125082</v>
      </c>
    </row>
    <row r="137" spans="2:16" x14ac:dyDescent="0.25">
      <c r="B137" s="4">
        <f t="shared" si="5"/>
        <v>2021</v>
      </c>
      <c r="C137" s="16">
        <f>+AVERAGEIF(Data_FRED!$B$5:$B$2391,$B137,Data_FRED!C$5:C$2391)*260</f>
        <v>0.28179246393381013</v>
      </c>
      <c r="D137" s="16">
        <f>+AVERAGEIF(Data_FRED!$B$5:$B$2391,$B137,Data_FRED!D$5:D$2391)</f>
        <v>7.1517241379310387E-4</v>
      </c>
      <c r="E137" s="19">
        <f t="shared" si="3"/>
        <v>0.28107729152001704</v>
      </c>
    </row>
    <row r="138" spans="2:16" x14ac:dyDescent="0.25">
      <c r="B138" s="4"/>
      <c r="C138" s="16"/>
      <c r="D138" s="16"/>
      <c r="E138" s="19"/>
    </row>
    <row r="140" spans="2:16" x14ac:dyDescent="0.25">
      <c r="B140" s="7" t="s">
        <v>42</v>
      </c>
      <c r="C140" s="18" t="s">
        <v>33</v>
      </c>
      <c r="D140" s="14">
        <v>0.05</v>
      </c>
    </row>
    <row r="142" spans="2:16" x14ac:dyDescent="0.25">
      <c r="C142" s="9"/>
      <c r="D142" s="10" t="s">
        <v>50</v>
      </c>
      <c r="K142" s="10" t="s">
        <v>5</v>
      </c>
      <c r="L142" s="10" t="s">
        <v>4</v>
      </c>
      <c r="M142" s="9" t="s">
        <v>53</v>
      </c>
      <c r="N142" s="10" t="s">
        <v>50</v>
      </c>
      <c r="O142" s="9" t="s">
        <v>51</v>
      </c>
      <c r="P142" s="9" t="s">
        <v>52</v>
      </c>
    </row>
    <row r="143" spans="2:16" ht="12.5" x14ac:dyDescent="0.25">
      <c r="C143" s="4">
        <v>2012</v>
      </c>
      <c r="D143" s="4">
        <v>0</v>
      </c>
      <c r="K143" s="38">
        <v>41156</v>
      </c>
      <c r="L143" s="4">
        <f t="shared" ref="L143:L174" si="6">+YEAR(K143)</f>
        <v>2012</v>
      </c>
      <c r="M143" s="8">
        <v>1</v>
      </c>
      <c r="N143" s="4">
        <f>+SUMIF($C$143:$C$153,L143,$D$143:$D$153)</f>
        <v>0</v>
      </c>
      <c r="O143" s="19">
        <f>+N143*(Data_FRED!C5)</f>
        <v>0</v>
      </c>
      <c r="P143" s="8">
        <v>1</v>
      </c>
    </row>
    <row r="144" spans="2:16" ht="12.5" x14ac:dyDescent="0.25">
      <c r="C144" s="4">
        <f t="shared" ref="C144:C152" si="7">1+C143</f>
        <v>2013</v>
      </c>
      <c r="D144" s="4">
        <f>+IF(E128&gt;$D$140,1,IF(E128&lt;$D$140,-1,0))</f>
        <v>1</v>
      </c>
      <c r="K144" s="38">
        <v>41157</v>
      </c>
      <c r="L144" s="4">
        <f t="shared" si="6"/>
        <v>2012</v>
      </c>
      <c r="M144" s="12">
        <f>IF(L144=2012,M143,M143*(1+Data_FRED!C6))</f>
        <v>1</v>
      </c>
      <c r="N144" s="4">
        <f>+SUMIF($C$143:$C$153,L144,$D$143:$D$153)</f>
        <v>0</v>
      </c>
      <c r="O144" s="19">
        <f>+N144*(Data_FRED!C6)</f>
        <v>0</v>
      </c>
      <c r="P144" s="12">
        <f>P143*(1+O144)</f>
        <v>1</v>
      </c>
    </row>
    <row r="145" spans="2:16" ht="12.5" x14ac:dyDescent="0.25">
      <c r="C145" s="4">
        <f t="shared" si="7"/>
        <v>2014</v>
      </c>
      <c r="D145" s="4">
        <f t="shared" ref="D145:D152" si="8">+IF(E129&gt;$D$140,1,IF(E129&lt;$D$140,-1,0))</f>
        <v>1</v>
      </c>
      <c r="K145" s="38">
        <v>41158</v>
      </c>
      <c r="L145" s="4">
        <f t="shared" si="6"/>
        <v>2012</v>
      </c>
      <c r="M145" s="12">
        <f>IF(L145=2012,M144,M144*(1+Data_FRED!C7))</f>
        <v>1</v>
      </c>
      <c r="N145" s="4">
        <f t="shared" ref="N145:N174" si="9">+SUMIF($C$143:$C$153,L145,$D$143:$D$153)</f>
        <v>0</v>
      </c>
      <c r="O145" s="19">
        <f>+N145*(Data_FRED!C7)</f>
        <v>0</v>
      </c>
      <c r="P145" s="12">
        <f t="shared" ref="P145:P174" si="10">P144*(1+O145)</f>
        <v>1</v>
      </c>
    </row>
    <row r="146" spans="2:16" ht="12.5" x14ac:dyDescent="0.25">
      <c r="C146" s="4">
        <f t="shared" si="7"/>
        <v>2015</v>
      </c>
      <c r="D146" s="4">
        <f t="shared" si="8"/>
        <v>1</v>
      </c>
      <c r="K146" s="38">
        <v>41159</v>
      </c>
      <c r="L146" s="4">
        <f t="shared" si="6"/>
        <v>2012</v>
      </c>
      <c r="M146" s="12">
        <f>IF(L146=2012,M145,M145*(1+Data_FRED!C8))</f>
        <v>1</v>
      </c>
      <c r="N146" s="4">
        <f t="shared" si="9"/>
        <v>0</v>
      </c>
      <c r="O146" s="19">
        <f>+N146*(Data_FRED!C8)</f>
        <v>0</v>
      </c>
      <c r="P146" s="12">
        <f t="shared" si="10"/>
        <v>1</v>
      </c>
    </row>
    <row r="147" spans="2:16" ht="12.5" x14ac:dyDescent="0.25">
      <c r="C147" s="4">
        <f t="shared" si="7"/>
        <v>2016</v>
      </c>
      <c r="D147" s="4">
        <f t="shared" si="8"/>
        <v>-1</v>
      </c>
      <c r="K147" s="38">
        <v>41162</v>
      </c>
      <c r="L147" s="4">
        <f t="shared" si="6"/>
        <v>2012</v>
      </c>
      <c r="M147" s="12">
        <f>IF(L147=2012,M146,M146*(1+Data_FRED!C9))</f>
        <v>1</v>
      </c>
      <c r="N147" s="4">
        <f t="shared" si="9"/>
        <v>0</v>
      </c>
      <c r="O147" s="19">
        <f>+N147*(Data_FRED!C9)</f>
        <v>0</v>
      </c>
      <c r="P147" s="12">
        <f t="shared" si="10"/>
        <v>1</v>
      </c>
    </row>
    <row r="148" spans="2:16" ht="12.5" x14ac:dyDescent="0.25">
      <c r="C148" s="4">
        <f t="shared" si="7"/>
        <v>2017</v>
      </c>
      <c r="D148" s="4">
        <f t="shared" si="8"/>
        <v>1</v>
      </c>
      <c r="K148" s="38">
        <v>41163</v>
      </c>
      <c r="L148" s="4">
        <f t="shared" si="6"/>
        <v>2012</v>
      </c>
      <c r="M148" s="12">
        <f>IF(L148=2012,M147,M147*(1+Data_FRED!C10))</f>
        <v>1</v>
      </c>
      <c r="N148" s="4">
        <f t="shared" si="9"/>
        <v>0</v>
      </c>
      <c r="O148" s="19">
        <f>+N148*(Data_FRED!C10)</f>
        <v>0</v>
      </c>
      <c r="P148" s="12">
        <f t="shared" si="10"/>
        <v>1</v>
      </c>
    </row>
    <row r="149" spans="2:16" ht="12.5" x14ac:dyDescent="0.25">
      <c r="C149" s="4">
        <f t="shared" si="7"/>
        <v>2018</v>
      </c>
      <c r="D149" s="4">
        <f t="shared" si="8"/>
        <v>1</v>
      </c>
      <c r="K149" s="38">
        <v>41164</v>
      </c>
      <c r="L149" s="4">
        <f t="shared" si="6"/>
        <v>2012</v>
      </c>
      <c r="M149" s="12">
        <f>IF(L149=2012,M148,M148*(1+Data_FRED!C11))</f>
        <v>1</v>
      </c>
      <c r="N149" s="4">
        <f t="shared" si="9"/>
        <v>0</v>
      </c>
      <c r="O149" s="19">
        <f>+N149*(Data_FRED!C11)</f>
        <v>0</v>
      </c>
      <c r="P149" s="12">
        <f t="shared" si="10"/>
        <v>1</v>
      </c>
    </row>
    <row r="150" spans="2:16" ht="12.5" x14ac:dyDescent="0.25">
      <c r="C150" s="4">
        <f t="shared" si="7"/>
        <v>2019</v>
      </c>
      <c r="D150" s="4">
        <f t="shared" si="8"/>
        <v>-1</v>
      </c>
      <c r="K150" s="38">
        <v>41165</v>
      </c>
      <c r="L150" s="4">
        <f t="shared" si="6"/>
        <v>2012</v>
      </c>
      <c r="M150" s="12">
        <f>IF(L150=2012,M149,M149*(1+Data_FRED!C12))</f>
        <v>1</v>
      </c>
      <c r="N150" s="4">
        <f t="shared" si="9"/>
        <v>0</v>
      </c>
      <c r="O150" s="19">
        <f>+N150*(Data_FRED!C12)</f>
        <v>0</v>
      </c>
      <c r="P150" s="12">
        <f t="shared" si="10"/>
        <v>1</v>
      </c>
    </row>
    <row r="151" spans="2:16" ht="12.5" x14ac:dyDescent="0.25">
      <c r="C151" s="4">
        <f t="shared" si="7"/>
        <v>2020</v>
      </c>
      <c r="D151" s="4">
        <f t="shared" si="8"/>
        <v>1</v>
      </c>
      <c r="K151" s="38">
        <v>41166</v>
      </c>
      <c r="L151" s="4">
        <f t="shared" si="6"/>
        <v>2012</v>
      </c>
      <c r="M151" s="12">
        <f>IF(L151=2012,M150,M150*(1+Data_FRED!C13))</f>
        <v>1</v>
      </c>
      <c r="N151" s="4">
        <f t="shared" si="9"/>
        <v>0</v>
      </c>
      <c r="O151" s="19">
        <f>+N151*(Data_FRED!C13)</f>
        <v>0</v>
      </c>
      <c r="P151" s="12">
        <f t="shared" si="10"/>
        <v>1</v>
      </c>
    </row>
    <row r="152" spans="2:16" ht="12.5" x14ac:dyDescent="0.25">
      <c r="C152" s="4">
        <f t="shared" si="7"/>
        <v>2021</v>
      </c>
      <c r="D152" s="4">
        <f t="shared" si="8"/>
        <v>1</v>
      </c>
      <c r="K152" s="38">
        <v>41169</v>
      </c>
      <c r="L152" s="4">
        <f t="shared" si="6"/>
        <v>2012</v>
      </c>
      <c r="M152" s="12">
        <f>IF(L152=2012,M151,M151*(1+Data_FRED!C14))</f>
        <v>1</v>
      </c>
      <c r="N152" s="4">
        <f t="shared" si="9"/>
        <v>0</v>
      </c>
      <c r="O152" s="19">
        <f>+N152*(Data_FRED!C14)</f>
        <v>0</v>
      </c>
      <c r="P152" s="12">
        <f t="shared" si="10"/>
        <v>1</v>
      </c>
    </row>
    <row r="153" spans="2:16" ht="12.5" x14ac:dyDescent="0.25">
      <c r="C153" s="4"/>
      <c r="D153" s="4"/>
      <c r="K153" s="38">
        <v>41170</v>
      </c>
      <c r="L153" s="4">
        <f t="shared" si="6"/>
        <v>2012</v>
      </c>
      <c r="M153" s="12">
        <f>IF(L153=2012,M152,M152*(1+Data_FRED!C15))</f>
        <v>1</v>
      </c>
      <c r="N153" s="4">
        <f t="shared" si="9"/>
        <v>0</v>
      </c>
      <c r="O153" s="19">
        <f>+N153*(Data_FRED!C15)</f>
        <v>0</v>
      </c>
      <c r="P153" s="12">
        <f t="shared" si="10"/>
        <v>1</v>
      </c>
    </row>
    <row r="154" spans="2:16" ht="12.5" x14ac:dyDescent="0.25">
      <c r="K154" s="38">
        <v>41171</v>
      </c>
      <c r="L154" s="4">
        <f t="shared" si="6"/>
        <v>2012</v>
      </c>
      <c r="M154" s="12">
        <f>IF(L154=2012,M153,M153*(1+Data_FRED!C16))</f>
        <v>1</v>
      </c>
      <c r="N154" s="4">
        <f t="shared" si="9"/>
        <v>0</v>
      </c>
      <c r="O154" s="19">
        <f>+N154*(Data_FRED!C16)</f>
        <v>0</v>
      </c>
      <c r="P154" s="12">
        <f t="shared" si="10"/>
        <v>1</v>
      </c>
    </row>
    <row r="155" spans="2:16" ht="12.5" x14ac:dyDescent="0.25">
      <c r="K155" s="38">
        <v>41172</v>
      </c>
      <c r="L155" s="4">
        <f t="shared" si="6"/>
        <v>2012</v>
      </c>
      <c r="M155" s="12">
        <f>IF(L155=2012,M154,M154*(1+Data_FRED!C17))</f>
        <v>1</v>
      </c>
      <c r="N155" s="4">
        <f t="shared" si="9"/>
        <v>0</v>
      </c>
      <c r="O155" s="19">
        <f>+N155*(Data_FRED!C17)</f>
        <v>0</v>
      </c>
      <c r="P155" s="12">
        <f t="shared" si="10"/>
        <v>1</v>
      </c>
    </row>
    <row r="156" spans="2:16" ht="12.5" x14ac:dyDescent="0.25">
      <c r="B156" s="7" t="s">
        <v>109</v>
      </c>
      <c r="K156" s="38">
        <v>41173</v>
      </c>
      <c r="L156" s="4">
        <f t="shared" si="6"/>
        <v>2012</v>
      </c>
      <c r="M156" s="12">
        <f>IF(L156=2012,M155,M155*(1+Data_FRED!C18))</f>
        <v>1</v>
      </c>
      <c r="N156" s="4">
        <f t="shared" si="9"/>
        <v>0</v>
      </c>
      <c r="O156" s="19">
        <f>+N156*(Data_FRED!C18)</f>
        <v>0</v>
      </c>
      <c r="P156" s="12">
        <f t="shared" si="10"/>
        <v>1</v>
      </c>
    </row>
    <row r="157" spans="2:16" ht="12.5" x14ac:dyDescent="0.25">
      <c r="K157" s="38">
        <v>41176</v>
      </c>
      <c r="L157" s="4">
        <f t="shared" si="6"/>
        <v>2012</v>
      </c>
      <c r="M157" s="12">
        <f>IF(L157=2012,M156,M156*(1+Data_FRED!C19))</f>
        <v>1</v>
      </c>
      <c r="N157" s="4">
        <f t="shared" si="9"/>
        <v>0</v>
      </c>
      <c r="O157" s="19">
        <f>+N157*(Data_FRED!C19)</f>
        <v>0</v>
      </c>
      <c r="P157" s="12">
        <f t="shared" si="10"/>
        <v>1</v>
      </c>
    </row>
    <row r="158" spans="2:16" ht="12.5" x14ac:dyDescent="0.25">
      <c r="B158" s="7" t="s">
        <v>74</v>
      </c>
      <c r="C158" s="20" t="s">
        <v>58</v>
      </c>
      <c r="K158" s="38">
        <v>41177</v>
      </c>
      <c r="L158" s="4">
        <f t="shared" si="6"/>
        <v>2012</v>
      </c>
      <c r="M158" s="12">
        <f>IF(L158=2012,M157,M157*(1+Data_FRED!C20))</f>
        <v>1</v>
      </c>
      <c r="N158" s="4">
        <f t="shared" si="9"/>
        <v>0</v>
      </c>
      <c r="O158" s="19">
        <f>+N158*(Data_FRED!C20)</f>
        <v>0</v>
      </c>
      <c r="P158" s="12">
        <f t="shared" si="10"/>
        <v>1</v>
      </c>
    </row>
    <row r="159" spans="2:16" ht="12.5" x14ac:dyDescent="0.25">
      <c r="C159" s="1" t="s">
        <v>55</v>
      </c>
      <c r="D159" s="16">
        <f>+_xlfn.PERCENTILE.INC(Data_FRED!C5:C2228,0.05)</f>
        <v>-1.5122799114874895E-2</v>
      </c>
      <c r="K159" s="38">
        <v>41178</v>
      </c>
      <c r="L159" s="4">
        <f t="shared" si="6"/>
        <v>2012</v>
      </c>
      <c r="M159" s="12">
        <f>IF(L159=2012,M158,M158*(1+Data_FRED!C21))</f>
        <v>1</v>
      </c>
      <c r="N159" s="4">
        <f t="shared" si="9"/>
        <v>0</v>
      </c>
      <c r="O159" s="19">
        <f>+N159*(Data_FRED!C21)</f>
        <v>0</v>
      </c>
      <c r="P159" s="12">
        <f t="shared" si="10"/>
        <v>1</v>
      </c>
    </row>
    <row r="160" spans="2:16" ht="12.5" x14ac:dyDescent="0.25">
      <c r="C160" s="1" t="s">
        <v>57</v>
      </c>
      <c r="D160" s="16">
        <f>+AVERAGEIF(Data_FRED!C5:C2228,"&lt;="&amp;D159)</f>
        <v>-2.6244450668159721E-2</v>
      </c>
      <c r="K160" s="38">
        <v>41179</v>
      </c>
      <c r="L160" s="4">
        <f t="shared" si="6"/>
        <v>2012</v>
      </c>
      <c r="M160" s="12">
        <f>IF(L160=2012,M159,M159*(1+Data_FRED!C22))</f>
        <v>1</v>
      </c>
      <c r="N160" s="4">
        <f t="shared" si="9"/>
        <v>0</v>
      </c>
      <c r="O160" s="19">
        <f>+N160*(Data_FRED!C22)</f>
        <v>0</v>
      </c>
      <c r="P160" s="12">
        <f t="shared" si="10"/>
        <v>1</v>
      </c>
    </row>
    <row r="161" spans="2:16" ht="12.5" x14ac:dyDescent="0.25">
      <c r="K161" s="38">
        <v>41180</v>
      </c>
      <c r="L161" s="4">
        <f t="shared" si="6"/>
        <v>2012</v>
      </c>
      <c r="M161" s="12">
        <f>IF(L161=2012,M160,M160*(1+Data_FRED!C23))</f>
        <v>1</v>
      </c>
      <c r="N161" s="4">
        <f t="shared" si="9"/>
        <v>0</v>
      </c>
      <c r="O161" s="19">
        <f>+N161*(Data_FRED!C23)</f>
        <v>0</v>
      </c>
      <c r="P161" s="12">
        <f t="shared" si="10"/>
        <v>1</v>
      </c>
    </row>
    <row r="162" spans="2:16" ht="12.5" x14ac:dyDescent="0.25">
      <c r="B162" s="7" t="s">
        <v>76</v>
      </c>
      <c r="C162" s="20" t="s">
        <v>56</v>
      </c>
      <c r="K162" s="38">
        <v>41183</v>
      </c>
      <c r="L162" s="4">
        <f t="shared" si="6"/>
        <v>2012</v>
      </c>
      <c r="M162" s="12">
        <f>IF(L162=2012,M161,M161*(1+Data_FRED!C24))</f>
        <v>1</v>
      </c>
      <c r="N162" s="4">
        <f t="shared" si="9"/>
        <v>0</v>
      </c>
      <c r="O162" s="19">
        <f>+N162*(Data_FRED!C24)</f>
        <v>0</v>
      </c>
      <c r="P162" s="12">
        <f t="shared" si="10"/>
        <v>1</v>
      </c>
    </row>
    <row r="163" spans="2:16" ht="12.5" x14ac:dyDescent="0.25">
      <c r="C163" s="1" t="s">
        <v>55</v>
      </c>
      <c r="D163" s="28">
        <f>AVERAGE(Data_FRED!C5:C2228)+_xlfn.NORM.S.INV(0.05)*_xlfn.STDEV.S(Data_FRED!C5:C2228)</f>
        <v>-1.6920304395560734E-2</v>
      </c>
      <c r="K163" s="38">
        <v>41184</v>
      </c>
      <c r="L163" s="4">
        <f t="shared" si="6"/>
        <v>2012</v>
      </c>
      <c r="M163" s="12">
        <f>IF(L163=2012,M162,M162*(1+Data_FRED!C25))</f>
        <v>1</v>
      </c>
      <c r="N163" s="4">
        <f t="shared" si="9"/>
        <v>0</v>
      </c>
      <c r="O163" s="19">
        <f>+N163*(Data_FRED!C25)</f>
        <v>0</v>
      </c>
      <c r="P163" s="12">
        <f t="shared" si="10"/>
        <v>1</v>
      </c>
    </row>
    <row r="164" spans="2:16" ht="12.5" x14ac:dyDescent="0.25">
      <c r="C164" s="1" t="s">
        <v>59</v>
      </c>
      <c r="D164" s="29">
        <f>AVERAGE(Data_FRED!C5:C2228)</f>
        <v>5.189402016005511E-4</v>
      </c>
      <c r="K164" s="38">
        <v>41185</v>
      </c>
      <c r="L164" s="4">
        <f t="shared" si="6"/>
        <v>2012</v>
      </c>
      <c r="M164" s="12">
        <f>IF(L164=2012,M163,M163*(1+Data_FRED!C26))</f>
        <v>1</v>
      </c>
      <c r="N164" s="4">
        <f t="shared" si="9"/>
        <v>0</v>
      </c>
      <c r="O164" s="19">
        <f>+N164*(Data_FRED!C26)</f>
        <v>0</v>
      </c>
      <c r="P164" s="12">
        <f t="shared" si="10"/>
        <v>1</v>
      </c>
    </row>
    <row r="165" spans="2:16" ht="12.5" x14ac:dyDescent="0.25">
      <c r="C165" s="1" t="s">
        <v>60</v>
      </c>
      <c r="D165" s="30">
        <f>STDEV(Data_FRED!C5:C2228)</f>
        <v>1.0602307896224608E-2</v>
      </c>
      <c r="K165" s="38">
        <v>41186</v>
      </c>
      <c r="L165" s="4">
        <f t="shared" si="6"/>
        <v>2012</v>
      </c>
      <c r="M165" s="12">
        <f>IF(L165=2012,M164,M164*(1+Data_FRED!C27))</f>
        <v>1</v>
      </c>
      <c r="N165" s="4">
        <f t="shared" si="9"/>
        <v>0</v>
      </c>
      <c r="O165" s="19">
        <f>+N165*(Data_FRED!C27)</f>
        <v>0</v>
      </c>
      <c r="P165" s="12">
        <f t="shared" si="10"/>
        <v>1</v>
      </c>
    </row>
    <row r="166" spans="2:16" ht="12.5" x14ac:dyDescent="0.25">
      <c r="C166" s="1" t="s">
        <v>61</v>
      </c>
      <c r="D166" s="28">
        <f>D164-NORMDIST(NORMSINV(1-0.05),0,1,FALSE)/(0.05)*D165</f>
        <v>-2.1350576085079107E-2</v>
      </c>
      <c r="E166" s="4"/>
      <c r="K166" s="38">
        <v>41187</v>
      </c>
      <c r="L166" s="4">
        <f t="shared" si="6"/>
        <v>2012</v>
      </c>
      <c r="M166" s="12">
        <f>IF(L166=2012,M165,M165*(1+Data_FRED!C28))</f>
        <v>1</v>
      </c>
      <c r="N166" s="4">
        <f t="shared" si="9"/>
        <v>0</v>
      </c>
      <c r="O166" s="19">
        <f>+N166*(Data_FRED!C28)</f>
        <v>0</v>
      </c>
      <c r="P166" s="12">
        <f t="shared" si="10"/>
        <v>1</v>
      </c>
    </row>
    <row r="167" spans="2:16" ht="12.5" x14ac:dyDescent="0.25">
      <c r="C167" s="1" t="s">
        <v>62</v>
      </c>
      <c r="D167" s="31">
        <f>AVERAGE(D168:D173)</f>
        <v>-2.2005066362448408E-2</v>
      </c>
      <c r="K167" s="38">
        <v>41191</v>
      </c>
      <c r="L167" s="4">
        <f t="shared" si="6"/>
        <v>2012</v>
      </c>
      <c r="M167" s="12">
        <f>IF(L167=2012,M166,M166*(1+Data_FRED!C29))</f>
        <v>1</v>
      </c>
      <c r="N167" s="4">
        <f t="shared" si="9"/>
        <v>0</v>
      </c>
      <c r="O167" s="19">
        <f>+N167*(Data_FRED!C29)</f>
        <v>0</v>
      </c>
      <c r="P167" s="12">
        <f t="shared" si="10"/>
        <v>1</v>
      </c>
    </row>
    <row r="168" spans="2:16" ht="12.5" x14ac:dyDescent="0.25">
      <c r="B168" s="1" t="s">
        <v>63</v>
      </c>
      <c r="C168" s="25">
        <v>0.05</v>
      </c>
      <c r="D168" s="32">
        <f>$D$164+NORMSINV(C168)*$D$165</f>
        <v>-1.6920304395560734E-2</v>
      </c>
      <c r="E168" s="24"/>
      <c r="K168" s="38">
        <v>41192</v>
      </c>
      <c r="L168" s="4">
        <f t="shared" si="6"/>
        <v>2012</v>
      </c>
      <c r="M168" s="12">
        <f>IF(L168=2012,M167,M167*(1+Data_FRED!C30))</f>
        <v>1</v>
      </c>
      <c r="N168" s="4">
        <f t="shared" si="9"/>
        <v>0</v>
      </c>
      <c r="O168" s="19">
        <f>+N168*(Data_FRED!C30)</f>
        <v>0</v>
      </c>
      <c r="P168" s="12">
        <f t="shared" si="10"/>
        <v>1</v>
      </c>
    </row>
    <row r="169" spans="2:16" ht="12.5" x14ac:dyDescent="0.25">
      <c r="C169" s="25">
        <v>0.04</v>
      </c>
      <c r="D169" s="32">
        <f t="shared" ref="D169:D173" si="11">$D$164+NORMSINV(C169)*$D$165</f>
        <v>-1.8042372555446762E-2</v>
      </c>
      <c r="K169" s="38">
        <v>41193</v>
      </c>
      <c r="L169" s="4">
        <f t="shared" si="6"/>
        <v>2012</v>
      </c>
      <c r="M169" s="12">
        <f>IF(L169=2012,M168,M168*(1+Data_FRED!C31))</f>
        <v>1</v>
      </c>
      <c r="N169" s="4">
        <f t="shared" si="9"/>
        <v>0</v>
      </c>
      <c r="O169" s="19">
        <f>+N169*(Data_FRED!C31)</f>
        <v>0</v>
      </c>
      <c r="P169" s="12">
        <f t="shared" si="10"/>
        <v>1</v>
      </c>
    </row>
    <row r="170" spans="2:16" ht="12.5" x14ac:dyDescent="0.25">
      <c r="C170" s="26">
        <v>0.03</v>
      </c>
      <c r="D170" s="32">
        <f t="shared" si="11"/>
        <v>-1.9421812721270228E-2</v>
      </c>
      <c r="E170" s="4"/>
      <c r="F170" s="4"/>
      <c r="K170" s="38">
        <v>41194</v>
      </c>
      <c r="L170" s="4">
        <f t="shared" si="6"/>
        <v>2012</v>
      </c>
      <c r="M170" s="12">
        <f>IF(L170=2012,M169,M169*(1+Data_FRED!C32))</f>
        <v>1</v>
      </c>
      <c r="N170" s="4">
        <f t="shared" si="9"/>
        <v>0</v>
      </c>
      <c r="O170" s="19">
        <f>+N170*(Data_FRED!C32)</f>
        <v>0</v>
      </c>
      <c r="P170" s="12">
        <f t="shared" si="10"/>
        <v>1</v>
      </c>
    </row>
    <row r="171" spans="2:16" ht="12.5" x14ac:dyDescent="0.25">
      <c r="C171" s="27">
        <v>0.02</v>
      </c>
      <c r="D171" s="32">
        <f t="shared" si="11"/>
        <v>-2.1255538090453909E-2</v>
      </c>
      <c r="E171" s="8"/>
      <c r="F171" s="8"/>
      <c r="K171" s="38">
        <v>41197</v>
      </c>
      <c r="L171" s="4">
        <f t="shared" si="6"/>
        <v>2012</v>
      </c>
      <c r="M171" s="12">
        <f>IF(L171=2012,M170,M170*(1+Data_FRED!C33))</f>
        <v>1</v>
      </c>
      <c r="N171" s="4">
        <f t="shared" si="9"/>
        <v>0</v>
      </c>
      <c r="O171" s="19">
        <f>+N171*(Data_FRED!C33)</f>
        <v>0</v>
      </c>
      <c r="P171" s="12">
        <f t="shared" si="10"/>
        <v>1</v>
      </c>
    </row>
    <row r="172" spans="2:16" ht="12.5" x14ac:dyDescent="0.25">
      <c r="C172" s="27">
        <v>0.01</v>
      </c>
      <c r="D172" s="32">
        <f t="shared" si="11"/>
        <v>-2.4145716232707986E-2</v>
      </c>
      <c r="E172" s="8"/>
      <c r="F172" s="8"/>
      <c r="K172" s="38">
        <v>41198</v>
      </c>
      <c r="L172" s="4">
        <f t="shared" si="6"/>
        <v>2012</v>
      </c>
      <c r="M172" s="12">
        <f>IF(L172=2012,M171,M171*(1+Data_FRED!C34))</f>
        <v>1</v>
      </c>
      <c r="N172" s="4">
        <f t="shared" si="9"/>
        <v>0</v>
      </c>
      <c r="O172" s="19">
        <f>+N172*(Data_FRED!C34)</f>
        <v>0</v>
      </c>
      <c r="P172" s="12">
        <f t="shared" si="10"/>
        <v>1</v>
      </c>
    </row>
    <row r="173" spans="2:16" ht="12.5" x14ac:dyDescent="0.25">
      <c r="C173" s="27">
        <v>1E-3</v>
      </c>
      <c r="D173" s="32">
        <f t="shared" si="11"/>
        <v>-3.2244654179250834E-2</v>
      </c>
      <c r="E173" s="8"/>
      <c r="F173" s="8"/>
      <c r="K173" s="38">
        <v>41199</v>
      </c>
      <c r="L173" s="4">
        <f t="shared" si="6"/>
        <v>2012</v>
      </c>
      <c r="M173" s="12">
        <f>IF(L173=2012,M172,M172*(1+Data_FRED!C35))</f>
        <v>1</v>
      </c>
      <c r="N173" s="4">
        <f t="shared" si="9"/>
        <v>0</v>
      </c>
      <c r="O173" s="19">
        <f>+N173*(Data_FRED!C35)</f>
        <v>0</v>
      </c>
      <c r="P173" s="12">
        <f t="shared" si="10"/>
        <v>1</v>
      </c>
    </row>
    <row r="174" spans="2:16" ht="12.5" customHeight="1" x14ac:dyDescent="0.25">
      <c r="C174" s="95" t="s">
        <v>64</v>
      </c>
      <c r="D174" s="95"/>
      <c r="E174" s="95"/>
      <c r="F174" s="95"/>
      <c r="G174" s="95"/>
      <c r="H174" s="95"/>
      <c r="I174" s="95"/>
      <c r="K174" s="38">
        <v>41200</v>
      </c>
      <c r="L174" s="4">
        <f t="shared" si="6"/>
        <v>2012</v>
      </c>
      <c r="M174" s="12">
        <f>IF(L174=2012,M173,M173*(1+Data_FRED!C36))</f>
        <v>1</v>
      </c>
      <c r="N174" s="4">
        <f t="shared" si="9"/>
        <v>0</v>
      </c>
      <c r="O174" s="19">
        <f>+N174*(Data_FRED!C36)</f>
        <v>0</v>
      </c>
      <c r="P174" s="12">
        <f t="shared" si="10"/>
        <v>1</v>
      </c>
    </row>
    <row r="175" spans="2:16" ht="12.5" x14ac:dyDescent="0.25">
      <c r="C175" s="95"/>
      <c r="D175" s="95"/>
      <c r="E175" s="95"/>
      <c r="F175" s="95"/>
      <c r="G175" s="95"/>
      <c r="H175" s="95"/>
      <c r="I175" s="95"/>
      <c r="K175" s="38">
        <v>41201</v>
      </c>
      <c r="L175" s="4">
        <f t="shared" ref="L175:L208" si="12">+YEAR(K175)</f>
        <v>2012</v>
      </c>
      <c r="M175" s="12">
        <f>IF(L175=2012,M174,M174*(1+Data_FRED!C37))</f>
        <v>1</v>
      </c>
      <c r="N175" s="4">
        <f t="shared" ref="N175:N208" si="13">+SUMIF($C$143:$C$153,L175,$D$143:$D$153)</f>
        <v>0</v>
      </c>
      <c r="O175" s="19">
        <f>+N175*(Data_FRED!C37)</f>
        <v>0</v>
      </c>
      <c r="P175" s="12">
        <f t="shared" ref="P175:P208" si="14">P174*(1+O175)</f>
        <v>1</v>
      </c>
    </row>
    <row r="176" spans="2:16" ht="12.5" x14ac:dyDescent="0.25">
      <c r="C176" s="95"/>
      <c r="D176" s="95"/>
      <c r="E176" s="95"/>
      <c r="F176" s="95"/>
      <c r="G176" s="95"/>
      <c r="H176" s="95"/>
      <c r="I176" s="95"/>
      <c r="K176" s="38">
        <v>41204</v>
      </c>
      <c r="L176" s="4">
        <f t="shared" si="12"/>
        <v>2012</v>
      </c>
      <c r="M176" s="12">
        <f>IF(L176=2012,M175,M175*(1+Data_FRED!C38))</f>
        <v>1</v>
      </c>
      <c r="N176" s="4">
        <f t="shared" si="13"/>
        <v>0</v>
      </c>
      <c r="O176" s="19">
        <f>+N176*(Data_FRED!C38)</f>
        <v>0</v>
      </c>
      <c r="P176" s="12">
        <f t="shared" si="14"/>
        <v>1</v>
      </c>
    </row>
    <row r="177" spans="2:16" ht="12" customHeight="1" x14ac:dyDescent="0.25">
      <c r="D177" s="18"/>
      <c r="E177" s="18"/>
      <c r="F177" s="18"/>
      <c r="G177" s="18"/>
      <c r="H177" s="18"/>
      <c r="I177" s="18"/>
      <c r="J177" s="33"/>
      <c r="K177" s="38">
        <v>41205</v>
      </c>
      <c r="L177" s="4">
        <f t="shared" si="12"/>
        <v>2012</v>
      </c>
      <c r="M177" s="12">
        <f>IF(L177=2012,M176,M176*(1+Data_FRED!C39))</f>
        <v>1</v>
      </c>
      <c r="N177" s="4">
        <f t="shared" si="13"/>
        <v>0</v>
      </c>
      <c r="O177" s="19">
        <f>+N177*(Data_FRED!C39)</f>
        <v>0</v>
      </c>
      <c r="P177" s="12">
        <f t="shared" si="14"/>
        <v>1</v>
      </c>
    </row>
    <row r="178" spans="2:16" ht="12.5" x14ac:dyDescent="0.25">
      <c r="D178" s="18"/>
      <c r="E178" s="18"/>
      <c r="F178" s="18"/>
      <c r="G178" s="18"/>
      <c r="H178" s="18"/>
      <c r="I178" s="18"/>
      <c r="J178" s="33"/>
      <c r="K178" s="38">
        <v>41206</v>
      </c>
      <c r="L178" s="4">
        <f t="shared" si="12"/>
        <v>2012</v>
      </c>
      <c r="M178" s="12">
        <f>IF(L178=2012,M177,M177*(1+Data_FRED!C40))</f>
        <v>1</v>
      </c>
      <c r="N178" s="4">
        <f t="shared" si="13"/>
        <v>0</v>
      </c>
      <c r="O178" s="19">
        <f>+N178*(Data_FRED!C40)</f>
        <v>0</v>
      </c>
      <c r="P178" s="12">
        <f t="shared" si="14"/>
        <v>1</v>
      </c>
    </row>
    <row r="179" spans="2:16" ht="12.5" customHeight="1" x14ac:dyDescent="0.25">
      <c r="B179" s="7" t="s">
        <v>108</v>
      </c>
      <c r="C179" s="96" t="s">
        <v>130</v>
      </c>
      <c r="D179" s="96"/>
      <c r="E179" s="96"/>
      <c r="F179" s="96"/>
      <c r="G179" s="96"/>
      <c r="H179" s="96"/>
      <c r="I179" s="96"/>
      <c r="J179" s="33"/>
      <c r="K179" s="38">
        <v>41207</v>
      </c>
      <c r="L179" s="4">
        <f t="shared" si="12"/>
        <v>2012</v>
      </c>
      <c r="M179" s="12">
        <f>IF(L179=2012,M178,M178*(1+Data_FRED!C41))</f>
        <v>1</v>
      </c>
      <c r="N179" s="4">
        <f t="shared" si="13"/>
        <v>0</v>
      </c>
      <c r="O179" s="19">
        <f>+N179*(Data_FRED!C41)</f>
        <v>0</v>
      </c>
      <c r="P179" s="12">
        <f t="shared" si="14"/>
        <v>1</v>
      </c>
    </row>
    <row r="180" spans="2:16" ht="12.5" x14ac:dyDescent="0.25">
      <c r="C180" s="96"/>
      <c r="D180" s="96"/>
      <c r="E180" s="96"/>
      <c r="F180" s="96"/>
      <c r="G180" s="96"/>
      <c r="H180" s="96"/>
      <c r="I180" s="96"/>
      <c r="J180" s="33"/>
      <c r="K180" s="38">
        <v>41208</v>
      </c>
      <c r="L180" s="4">
        <f t="shared" si="12"/>
        <v>2012</v>
      </c>
      <c r="M180" s="12">
        <f>IF(L180=2012,M179,M179*(1+Data_FRED!C42))</f>
        <v>1</v>
      </c>
      <c r="N180" s="4">
        <f t="shared" si="13"/>
        <v>0</v>
      </c>
      <c r="O180" s="19">
        <f>+N180*(Data_FRED!C42)</f>
        <v>0</v>
      </c>
      <c r="P180" s="12">
        <f t="shared" si="14"/>
        <v>1</v>
      </c>
    </row>
    <row r="181" spans="2:16" ht="12.5" x14ac:dyDescent="0.25">
      <c r="C181" s="96"/>
      <c r="D181" s="96"/>
      <c r="E181" s="96"/>
      <c r="F181" s="96"/>
      <c r="G181" s="96"/>
      <c r="H181" s="96"/>
      <c r="I181" s="96"/>
      <c r="K181" s="38">
        <v>41213</v>
      </c>
      <c r="L181" s="4">
        <f t="shared" si="12"/>
        <v>2012</v>
      </c>
      <c r="M181" s="12">
        <f>IF(L181=2012,M180,M180*(1+Data_FRED!C43))</f>
        <v>1</v>
      </c>
      <c r="N181" s="4">
        <f t="shared" si="13"/>
        <v>0</v>
      </c>
      <c r="O181" s="19">
        <f>+N181*(Data_FRED!C43)</f>
        <v>0</v>
      </c>
      <c r="P181" s="12">
        <f t="shared" si="14"/>
        <v>1</v>
      </c>
    </row>
    <row r="182" spans="2:16" ht="12.5" x14ac:dyDescent="0.25">
      <c r="C182" s="33"/>
      <c r="D182" s="8"/>
      <c r="E182" s="8"/>
      <c r="F182" s="8"/>
      <c r="K182" s="38">
        <v>41214</v>
      </c>
      <c r="L182" s="4">
        <f t="shared" si="12"/>
        <v>2012</v>
      </c>
      <c r="M182" s="12">
        <f>IF(L182=2012,M181,M181*(1+Data_FRED!C44))</f>
        <v>1</v>
      </c>
      <c r="N182" s="4">
        <f t="shared" si="13"/>
        <v>0</v>
      </c>
      <c r="O182" s="19">
        <f>+N182*(Data_FRED!C44)</f>
        <v>0</v>
      </c>
      <c r="P182" s="12">
        <f t="shared" si="14"/>
        <v>1</v>
      </c>
    </row>
    <row r="183" spans="2:16" ht="12.5" x14ac:dyDescent="0.25">
      <c r="C183" s="4"/>
      <c r="D183" s="8"/>
      <c r="E183" s="8"/>
      <c r="F183" s="8"/>
      <c r="K183" s="38">
        <v>41215</v>
      </c>
      <c r="L183" s="4">
        <f t="shared" si="12"/>
        <v>2012</v>
      </c>
      <c r="M183" s="12">
        <f>IF(L183=2012,M182,M182*(1+Data_FRED!C45))</f>
        <v>1</v>
      </c>
      <c r="N183" s="4">
        <f t="shared" si="13"/>
        <v>0</v>
      </c>
      <c r="O183" s="19">
        <f>+N183*(Data_FRED!C45)</f>
        <v>0</v>
      </c>
      <c r="P183" s="12">
        <f t="shared" si="14"/>
        <v>1</v>
      </c>
    </row>
    <row r="184" spans="2:16" ht="12.5" x14ac:dyDescent="0.25">
      <c r="B184" s="7" t="s">
        <v>110</v>
      </c>
      <c r="C184" s="8" t="s">
        <v>113</v>
      </c>
      <c r="D184"/>
      <c r="E184"/>
      <c r="F184"/>
      <c r="G184"/>
      <c r="H184"/>
      <c r="I184"/>
      <c r="K184" s="38">
        <v>41218</v>
      </c>
      <c r="L184" s="4">
        <f t="shared" si="12"/>
        <v>2012</v>
      </c>
      <c r="M184" s="12">
        <f>IF(L184=2012,M183,M183*(1+Data_FRED!C46))</f>
        <v>1</v>
      </c>
      <c r="N184" s="4">
        <f t="shared" si="13"/>
        <v>0</v>
      </c>
      <c r="O184" s="19">
        <f>+N184*(Data_FRED!C46)</f>
        <v>0</v>
      </c>
      <c r="P184" s="12">
        <f t="shared" si="14"/>
        <v>1</v>
      </c>
    </row>
    <row r="185" spans="2:16" ht="12.5" x14ac:dyDescent="0.25">
      <c r="B185"/>
      <c r="C185"/>
      <c r="D185"/>
      <c r="E185"/>
      <c r="F185"/>
      <c r="G185"/>
      <c r="H185"/>
      <c r="I185"/>
      <c r="K185" s="38">
        <v>41219</v>
      </c>
      <c r="L185" s="4">
        <f t="shared" si="12"/>
        <v>2012</v>
      </c>
      <c r="M185" s="12">
        <f>IF(L185=2012,M184,M184*(1+Data_FRED!C47))</f>
        <v>1</v>
      </c>
      <c r="N185" s="4">
        <f t="shared" si="13"/>
        <v>0</v>
      </c>
      <c r="O185" s="19">
        <f>+N185*(Data_FRED!C47)</f>
        <v>0</v>
      </c>
      <c r="P185" s="12">
        <f t="shared" si="14"/>
        <v>1</v>
      </c>
    </row>
    <row r="186" spans="2:16" ht="12.5" x14ac:dyDescent="0.25">
      <c r="B186"/>
      <c r="C186"/>
      <c r="D186"/>
      <c r="E186"/>
      <c r="F186"/>
      <c r="G186"/>
      <c r="H186"/>
      <c r="I186"/>
      <c r="K186" s="38">
        <v>41220</v>
      </c>
      <c r="L186" s="4">
        <f t="shared" si="12"/>
        <v>2012</v>
      </c>
      <c r="M186" s="12">
        <f>IF(L186=2012,M185,M185*(1+Data_FRED!C48))</f>
        <v>1</v>
      </c>
      <c r="N186" s="4">
        <f t="shared" si="13"/>
        <v>0</v>
      </c>
      <c r="O186" s="19">
        <f>+N186*(Data_FRED!C48)</f>
        <v>0</v>
      </c>
      <c r="P186" s="12">
        <f t="shared" si="14"/>
        <v>1</v>
      </c>
    </row>
    <row r="187" spans="2:16" ht="12.5" x14ac:dyDescent="0.25">
      <c r="B187"/>
      <c r="C187"/>
      <c r="D187"/>
      <c r="E187"/>
      <c r="F187"/>
      <c r="G187"/>
      <c r="H187"/>
      <c r="I187"/>
      <c r="K187" s="38">
        <v>41221</v>
      </c>
      <c r="L187" s="4">
        <f t="shared" si="12"/>
        <v>2012</v>
      </c>
      <c r="M187" s="12">
        <f>IF(L187=2012,M186,M186*(1+Data_FRED!C49))</f>
        <v>1</v>
      </c>
      <c r="N187" s="4">
        <f t="shared" si="13"/>
        <v>0</v>
      </c>
      <c r="O187" s="19">
        <f>+N187*(Data_FRED!C49)</f>
        <v>0</v>
      </c>
      <c r="P187" s="12">
        <f t="shared" si="14"/>
        <v>1</v>
      </c>
    </row>
    <row r="188" spans="2:16" ht="12.5" x14ac:dyDescent="0.25">
      <c r="B188"/>
      <c r="C188"/>
      <c r="D188"/>
      <c r="E188"/>
      <c r="F188"/>
      <c r="G188"/>
      <c r="H188"/>
      <c r="I188"/>
      <c r="K188" s="38">
        <v>41222</v>
      </c>
      <c r="L188" s="4">
        <f t="shared" si="12"/>
        <v>2012</v>
      </c>
      <c r="M188" s="12">
        <f>IF(L188=2012,M187,M187*(1+Data_FRED!C50))</f>
        <v>1</v>
      </c>
      <c r="N188" s="4">
        <f t="shared" si="13"/>
        <v>0</v>
      </c>
      <c r="O188" s="19">
        <f>+N188*(Data_FRED!C50)</f>
        <v>0</v>
      </c>
      <c r="P188" s="12">
        <f t="shared" si="14"/>
        <v>1</v>
      </c>
    </row>
    <row r="189" spans="2:16" ht="12.5" x14ac:dyDescent="0.25">
      <c r="B189"/>
      <c r="C189"/>
      <c r="D189"/>
      <c r="E189"/>
      <c r="F189"/>
      <c r="G189"/>
      <c r="H189"/>
      <c r="I189"/>
      <c r="K189" s="38">
        <v>41226</v>
      </c>
      <c r="L189" s="4">
        <f t="shared" si="12"/>
        <v>2012</v>
      </c>
      <c r="M189" s="12">
        <f>IF(L189=2012,M188,M188*(1+Data_FRED!C51))</f>
        <v>1</v>
      </c>
      <c r="N189" s="4">
        <f t="shared" si="13"/>
        <v>0</v>
      </c>
      <c r="O189" s="19">
        <f>+N189*(Data_FRED!C51)</f>
        <v>0</v>
      </c>
      <c r="P189" s="12">
        <f t="shared" si="14"/>
        <v>1</v>
      </c>
    </row>
    <row r="190" spans="2:16" ht="12.5" x14ac:dyDescent="0.25">
      <c r="C190" s="4"/>
      <c r="D190" s="8"/>
      <c r="E190" s="8"/>
      <c r="F190" s="8"/>
      <c r="K190" s="38">
        <v>41227</v>
      </c>
      <c r="L190" s="4">
        <f t="shared" si="12"/>
        <v>2012</v>
      </c>
      <c r="M190" s="12">
        <f>IF(L190=2012,M189,M189*(1+Data_FRED!C52))</f>
        <v>1</v>
      </c>
      <c r="N190" s="4">
        <f t="shared" si="13"/>
        <v>0</v>
      </c>
      <c r="O190" s="19">
        <f>+N190*(Data_FRED!C52)</f>
        <v>0</v>
      </c>
      <c r="P190" s="12">
        <f t="shared" si="14"/>
        <v>1</v>
      </c>
    </row>
    <row r="191" spans="2:16" ht="12.5" x14ac:dyDescent="0.25">
      <c r="C191" s="4"/>
      <c r="D191" s="8"/>
      <c r="E191" s="8"/>
      <c r="F191" s="8"/>
      <c r="K191" s="38">
        <v>41228</v>
      </c>
      <c r="L191" s="4">
        <f t="shared" si="12"/>
        <v>2012</v>
      </c>
      <c r="M191" s="12">
        <f>IF(L191=2012,M190,M190*(1+Data_FRED!C53))</f>
        <v>1</v>
      </c>
      <c r="N191" s="4">
        <f t="shared" si="13"/>
        <v>0</v>
      </c>
      <c r="O191" s="19">
        <f>+N191*(Data_FRED!C53)</f>
        <v>0</v>
      </c>
      <c r="P191" s="12">
        <f t="shared" si="14"/>
        <v>1</v>
      </c>
    </row>
    <row r="192" spans="2:16" ht="12.5" x14ac:dyDescent="0.25">
      <c r="K192" s="38">
        <v>41229</v>
      </c>
      <c r="L192" s="4">
        <f t="shared" si="12"/>
        <v>2012</v>
      </c>
      <c r="M192" s="12">
        <f>IF(L192=2012,M191,M191*(1+Data_FRED!C54))</f>
        <v>1</v>
      </c>
      <c r="N192" s="4">
        <f t="shared" si="13"/>
        <v>0</v>
      </c>
      <c r="O192" s="19">
        <f>+N192*(Data_FRED!C54)</f>
        <v>0</v>
      </c>
      <c r="P192" s="12">
        <f t="shared" si="14"/>
        <v>1</v>
      </c>
    </row>
    <row r="193" spans="2:16" ht="12.5" x14ac:dyDescent="0.25">
      <c r="K193" s="38">
        <v>41232</v>
      </c>
      <c r="L193" s="4">
        <f t="shared" si="12"/>
        <v>2012</v>
      </c>
      <c r="M193" s="12">
        <f>IF(L193=2012,M192,M192*(1+Data_FRED!C55))</f>
        <v>1</v>
      </c>
      <c r="N193" s="4">
        <f t="shared" si="13"/>
        <v>0</v>
      </c>
      <c r="O193" s="19">
        <f>+N193*(Data_FRED!C55)</f>
        <v>0</v>
      </c>
      <c r="P193" s="12">
        <f t="shared" si="14"/>
        <v>1</v>
      </c>
    </row>
    <row r="194" spans="2:16" ht="12.5" x14ac:dyDescent="0.25">
      <c r="K194" s="38">
        <v>41233</v>
      </c>
      <c r="L194" s="4">
        <f t="shared" si="12"/>
        <v>2012</v>
      </c>
      <c r="M194" s="12">
        <f>IF(L194=2012,M193,M193*(1+Data_FRED!C56))</f>
        <v>1</v>
      </c>
      <c r="N194" s="4">
        <f t="shared" si="13"/>
        <v>0</v>
      </c>
      <c r="O194" s="19">
        <f>+N194*(Data_FRED!C56)</f>
        <v>0</v>
      </c>
      <c r="P194" s="12">
        <f t="shared" si="14"/>
        <v>1</v>
      </c>
    </row>
    <row r="195" spans="2:16" ht="12.5" x14ac:dyDescent="0.25">
      <c r="K195" s="38">
        <v>41234</v>
      </c>
      <c r="L195" s="4">
        <f t="shared" si="12"/>
        <v>2012</v>
      </c>
      <c r="M195" s="12">
        <f>IF(L195=2012,M194,M194*(1+Data_FRED!C57))</f>
        <v>1</v>
      </c>
      <c r="N195" s="4">
        <f t="shared" si="13"/>
        <v>0</v>
      </c>
      <c r="O195" s="19">
        <f>+N195*(Data_FRED!C57)</f>
        <v>0</v>
      </c>
      <c r="P195" s="12">
        <f t="shared" si="14"/>
        <v>1</v>
      </c>
    </row>
    <row r="196" spans="2:16" ht="12" customHeight="1" x14ac:dyDescent="0.25">
      <c r="K196" s="38">
        <v>41236</v>
      </c>
      <c r="L196" s="4">
        <f t="shared" si="12"/>
        <v>2012</v>
      </c>
      <c r="M196" s="12">
        <f>IF(L196=2012,M195,M195*(1+Data_FRED!C58))</f>
        <v>1</v>
      </c>
      <c r="N196" s="4">
        <f t="shared" si="13"/>
        <v>0</v>
      </c>
      <c r="O196" s="19">
        <f>+N196*(Data_FRED!C58)</f>
        <v>0</v>
      </c>
      <c r="P196" s="12">
        <f t="shared" si="14"/>
        <v>1</v>
      </c>
    </row>
    <row r="197" spans="2:16" ht="12.5" x14ac:dyDescent="0.25">
      <c r="K197" s="38">
        <v>41239</v>
      </c>
      <c r="L197" s="4">
        <f t="shared" si="12"/>
        <v>2012</v>
      </c>
      <c r="M197" s="12">
        <f>IF(L197=2012,M196,M196*(1+Data_FRED!C59))</f>
        <v>1</v>
      </c>
      <c r="N197" s="4">
        <f t="shared" si="13"/>
        <v>0</v>
      </c>
      <c r="O197" s="19">
        <f>+N197*(Data_FRED!C59)</f>
        <v>0</v>
      </c>
      <c r="P197" s="12">
        <f t="shared" si="14"/>
        <v>1</v>
      </c>
    </row>
    <row r="198" spans="2:16" ht="12.5" x14ac:dyDescent="0.25">
      <c r="K198" s="38">
        <v>41240</v>
      </c>
      <c r="L198" s="4">
        <f t="shared" si="12"/>
        <v>2012</v>
      </c>
      <c r="M198" s="12">
        <f>IF(L198=2012,M197,M197*(1+Data_FRED!C60))</f>
        <v>1</v>
      </c>
      <c r="N198" s="4">
        <f t="shared" si="13"/>
        <v>0</v>
      </c>
      <c r="O198" s="19">
        <f>+N198*(Data_FRED!C60)</f>
        <v>0</v>
      </c>
      <c r="P198" s="12">
        <f t="shared" si="14"/>
        <v>1</v>
      </c>
    </row>
    <row r="199" spans="2:16" ht="12.5" x14ac:dyDescent="0.25">
      <c r="K199" s="38">
        <v>41241</v>
      </c>
      <c r="L199" s="4">
        <f t="shared" si="12"/>
        <v>2012</v>
      </c>
      <c r="M199" s="12">
        <f>IF(L199=2012,M198,M198*(1+Data_FRED!C61))</f>
        <v>1</v>
      </c>
      <c r="N199" s="4">
        <f t="shared" si="13"/>
        <v>0</v>
      </c>
      <c r="O199" s="19">
        <f>+N199*(Data_FRED!C61)</f>
        <v>0</v>
      </c>
      <c r="P199" s="12">
        <f t="shared" si="14"/>
        <v>1</v>
      </c>
    </row>
    <row r="200" spans="2:16" ht="12.5" x14ac:dyDescent="0.25">
      <c r="C200" s="4"/>
      <c r="D200" s="8"/>
      <c r="E200" s="8"/>
      <c r="F200" s="8"/>
      <c r="K200" s="38">
        <v>41242</v>
      </c>
      <c r="L200" s="4">
        <f t="shared" si="12"/>
        <v>2012</v>
      </c>
      <c r="M200" s="12">
        <f>IF(L200=2012,M199,M199*(1+Data_FRED!C62))</f>
        <v>1</v>
      </c>
      <c r="N200" s="4">
        <f t="shared" si="13"/>
        <v>0</v>
      </c>
      <c r="O200" s="19">
        <f>+N200*(Data_FRED!C62)</f>
        <v>0</v>
      </c>
      <c r="P200" s="12">
        <f t="shared" si="14"/>
        <v>1</v>
      </c>
    </row>
    <row r="201" spans="2:16" ht="12.5" x14ac:dyDescent="0.25">
      <c r="B201"/>
      <c r="C201"/>
      <c r="D201"/>
      <c r="E201"/>
      <c r="F201"/>
      <c r="G201"/>
      <c r="H201"/>
      <c r="K201" s="38">
        <v>41243</v>
      </c>
      <c r="L201" s="4">
        <f t="shared" si="12"/>
        <v>2012</v>
      </c>
      <c r="M201" s="12">
        <f>IF(L201=2012,M200,M200*(1+Data_FRED!C63))</f>
        <v>1</v>
      </c>
      <c r="N201" s="4">
        <f t="shared" si="13"/>
        <v>0</v>
      </c>
      <c r="O201" s="19">
        <f>+N201*(Data_FRED!C63)</f>
        <v>0</v>
      </c>
      <c r="P201" s="12">
        <f t="shared" si="14"/>
        <v>1</v>
      </c>
    </row>
    <row r="202" spans="2:16" ht="12.5" x14ac:dyDescent="0.25">
      <c r="B202"/>
      <c r="C202"/>
      <c r="D202"/>
      <c r="E202"/>
      <c r="F202"/>
      <c r="G202"/>
      <c r="H202"/>
      <c r="K202" s="38">
        <v>41246</v>
      </c>
      <c r="L202" s="4">
        <f t="shared" si="12"/>
        <v>2012</v>
      </c>
      <c r="M202" s="12">
        <f>IF(L202=2012,M201,M201*(1+Data_FRED!C64))</f>
        <v>1</v>
      </c>
      <c r="N202" s="4">
        <f t="shared" si="13"/>
        <v>0</v>
      </c>
      <c r="O202" s="19">
        <f>+N202*(Data_FRED!C64)</f>
        <v>0</v>
      </c>
      <c r="P202" s="12">
        <f t="shared" si="14"/>
        <v>1</v>
      </c>
    </row>
    <row r="203" spans="2:16" ht="12.5" x14ac:dyDescent="0.25">
      <c r="B203"/>
      <c r="C203"/>
      <c r="D203"/>
      <c r="E203"/>
      <c r="F203"/>
      <c r="G203"/>
      <c r="H203"/>
      <c r="K203" s="38">
        <v>41247</v>
      </c>
      <c r="L203" s="4">
        <f t="shared" si="12"/>
        <v>2012</v>
      </c>
      <c r="M203" s="12">
        <f>IF(L203=2012,M202,M202*(1+Data_FRED!C65))</f>
        <v>1</v>
      </c>
      <c r="N203" s="4">
        <f t="shared" si="13"/>
        <v>0</v>
      </c>
      <c r="O203" s="19">
        <f>+N203*(Data_FRED!C65)</f>
        <v>0</v>
      </c>
      <c r="P203" s="12">
        <f t="shared" si="14"/>
        <v>1</v>
      </c>
    </row>
    <row r="204" spans="2:16" ht="12.5" x14ac:dyDescent="0.25">
      <c r="B204"/>
      <c r="C204"/>
      <c r="D204"/>
      <c r="E204"/>
      <c r="F204"/>
      <c r="G204"/>
      <c r="H204"/>
      <c r="K204" s="38">
        <v>41248</v>
      </c>
      <c r="L204" s="4">
        <f t="shared" si="12"/>
        <v>2012</v>
      </c>
      <c r="M204" s="12">
        <f>IF(L204=2012,M203,M203*(1+Data_FRED!C66))</f>
        <v>1</v>
      </c>
      <c r="N204" s="4">
        <f t="shared" si="13"/>
        <v>0</v>
      </c>
      <c r="O204" s="19">
        <f>+N204*(Data_FRED!C66)</f>
        <v>0</v>
      </c>
      <c r="P204" s="12">
        <f t="shared" si="14"/>
        <v>1</v>
      </c>
    </row>
    <row r="205" spans="2:16" ht="12.5" x14ac:dyDescent="0.25">
      <c r="B205"/>
      <c r="C205"/>
      <c r="D205"/>
      <c r="E205"/>
      <c r="F205"/>
      <c r="G205"/>
      <c r="H205"/>
      <c r="K205" s="38">
        <v>41249</v>
      </c>
      <c r="L205" s="4">
        <f t="shared" si="12"/>
        <v>2012</v>
      </c>
      <c r="M205" s="12">
        <f>IF(L205=2012,M204,M204*(1+Data_FRED!C67))</f>
        <v>1</v>
      </c>
      <c r="N205" s="4">
        <f t="shared" si="13"/>
        <v>0</v>
      </c>
      <c r="O205" s="19">
        <f>+N205*(Data_FRED!C67)</f>
        <v>0</v>
      </c>
      <c r="P205" s="12">
        <f t="shared" si="14"/>
        <v>1</v>
      </c>
    </row>
    <row r="206" spans="2:16" ht="12.5" x14ac:dyDescent="0.25">
      <c r="B206"/>
      <c r="C206"/>
      <c r="D206"/>
      <c r="E206"/>
      <c r="F206"/>
      <c r="G206"/>
      <c r="H206"/>
      <c r="K206" s="38">
        <v>41250</v>
      </c>
      <c r="L206" s="4">
        <f t="shared" si="12"/>
        <v>2012</v>
      </c>
      <c r="M206" s="12">
        <f>IF(L206=2012,M205,M205*(1+Data_FRED!C68))</f>
        <v>1</v>
      </c>
      <c r="N206" s="4">
        <f t="shared" si="13"/>
        <v>0</v>
      </c>
      <c r="O206" s="19">
        <f>+N206*(Data_FRED!C68)</f>
        <v>0</v>
      </c>
      <c r="P206" s="12">
        <f t="shared" si="14"/>
        <v>1</v>
      </c>
    </row>
    <row r="207" spans="2:16" ht="12.5" x14ac:dyDescent="0.25">
      <c r="B207"/>
      <c r="C207"/>
      <c r="D207"/>
      <c r="E207"/>
      <c r="F207"/>
      <c r="G207"/>
      <c r="H207"/>
      <c r="K207" s="38">
        <v>41253</v>
      </c>
      <c r="L207" s="4">
        <f t="shared" si="12"/>
        <v>2012</v>
      </c>
      <c r="M207" s="12">
        <f>IF(L207=2012,M206,M206*(1+Data_FRED!C69))</f>
        <v>1</v>
      </c>
      <c r="N207" s="4">
        <f t="shared" si="13"/>
        <v>0</v>
      </c>
      <c r="O207" s="19">
        <f>+N207*(Data_FRED!C69)</f>
        <v>0</v>
      </c>
      <c r="P207" s="12">
        <f t="shared" si="14"/>
        <v>1</v>
      </c>
    </row>
    <row r="208" spans="2:16" ht="12.5" x14ac:dyDescent="0.25">
      <c r="B208"/>
      <c r="C208"/>
      <c r="D208"/>
      <c r="E208"/>
      <c r="F208"/>
      <c r="G208"/>
      <c r="H208"/>
      <c r="K208" s="38">
        <v>41254</v>
      </c>
      <c r="L208" s="4">
        <f t="shared" si="12"/>
        <v>2012</v>
      </c>
      <c r="M208" s="12">
        <f>IF(L208=2012,M207,M207*(1+Data_FRED!C70))</f>
        <v>1</v>
      </c>
      <c r="N208" s="4">
        <f t="shared" si="13"/>
        <v>0</v>
      </c>
      <c r="O208" s="19">
        <f>+N208*(Data_FRED!C70)</f>
        <v>0</v>
      </c>
      <c r="P208" s="12">
        <f t="shared" si="14"/>
        <v>1</v>
      </c>
    </row>
    <row r="209" spans="2:16" ht="12.5" x14ac:dyDescent="0.25">
      <c r="B209"/>
      <c r="C209"/>
      <c r="D209"/>
      <c r="E209"/>
      <c r="F209"/>
      <c r="G209"/>
      <c r="H209"/>
      <c r="K209" s="38">
        <v>41255</v>
      </c>
      <c r="L209" s="4">
        <f t="shared" ref="L209:L272" si="15">+YEAR(K209)</f>
        <v>2012</v>
      </c>
      <c r="M209" s="12">
        <f>IF(L209=2012,M208,M208*(1+Data_FRED!C71))</f>
        <v>1</v>
      </c>
      <c r="N209" s="4">
        <f t="shared" ref="N209:N272" si="16">+SUMIF($C$143:$C$153,L209,$D$143:$D$153)</f>
        <v>0</v>
      </c>
      <c r="O209" s="19">
        <f>+N209*(Data_FRED!C71)</f>
        <v>0</v>
      </c>
      <c r="P209" s="12">
        <f t="shared" ref="P209:P272" si="17">P208*(1+O209)</f>
        <v>1</v>
      </c>
    </row>
    <row r="210" spans="2:16" ht="12.5" x14ac:dyDescent="0.25">
      <c r="B210"/>
      <c r="C210"/>
      <c r="D210"/>
      <c r="E210"/>
      <c r="F210"/>
      <c r="G210"/>
      <c r="H210"/>
      <c r="K210" s="38">
        <v>41256</v>
      </c>
      <c r="L210" s="4">
        <f t="shared" si="15"/>
        <v>2012</v>
      </c>
      <c r="M210" s="12">
        <f>IF(L210=2012,M209,M209*(1+Data_FRED!C72))</f>
        <v>1</v>
      </c>
      <c r="N210" s="4">
        <f t="shared" si="16"/>
        <v>0</v>
      </c>
      <c r="O210" s="19">
        <f>+N210*(Data_FRED!C72)</f>
        <v>0</v>
      </c>
      <c r="P210" s="12">
        <f t="shared" si="17"/>
        <v>1</v>
      </c>
    </row>
    <row r="211" spans="2:16" ht="12" customHeight="1" x14ac:dyDescent="0.25">
      <c r="B211"/>
      <c r="C211"/>
      <c r="D211"/>
      <c r="E211"/>
      <c r="F211"/>
      <c r="G211"/>
      <c r="H211"/>
      <c r="K211" s="38">
        <v>41257</v>
      </c>
      <c r="L211" s="4">
        <f t="shared" si="15"/>
        <v>2012</v>
      </c>
      <c r="M211" s="12">
        <f>IF(L211=2012,M210,M210*(1+Data_FRED!C73))</f>
        <v>1</v>
      </c>
      <c r="N211" s="4">
        <f t="shared" si="16"/>
        <v>0</v>
      </c>
      <c r="O211" s="19">
        <f>+N211*(Data_FRED!C73)</f>
        <v>0</v>
      </c>
      <c r="P211" s="12">
        <f t="shared" si="17"/>
        <v>1</v>
      </c>
    </row>
    <row r="212" spans="2:16" ht="12.5" x14ac:dyDescent="0.25">
      <c r="B212"/>
      <c r="C212"/>
      <c r="D212"/>
      <c r="E212"/>
      <c r="F212"/>
      <c r="G212"/>
      <c r="H212"/>
      <c r="K212" s="38">
        <v>41260</v>
      </c>
      <c r="L212" s="4">
        <f t="shared" si="15"/>
        <v>2012</v>
      </c>
      <c r="M212" s="12">
        <f>IF(L212=2012,M211,M211*(1+Data_FRED!C74))</f>
        <v>1</v>
      </c>
      <c r="N212" s="4">
        <f t="shared" si="16"/>
        <v>0</v>
      </c>
      <c r="O212" s="19">
        <f>+N212*(Data_FRED!C74)</f>
        <v>0</v>
      </c>
      <c r="P212" s="12">
        <f t="shared" si="17"/>
        <v>1</v>
      </c>
    </row>
    <row r="213" spans="2:16" ht="12.5" x14ac:dyDescent="0.25">
      <c r="B213"/>
      <c r="C213"/>
      <c r="D213"/>
      <c r="E213"/>
      <c r="F213"/>
      <c r="G213"/>
      <c r="H213"/>
      <c r="K213" s="38">
        <v>41261</v>
      </c>
      <c r="L213" s="4">
        <f t="shared" si="15"/>
        <v>2012</v>
      </c>
      <c r="M213" s="12">
        <f>IF(L213=2012,M212,M212*(1+Data_FRED!C75))</f>
        <v>1</v>
      </c>
      <c r="N213" s="4">
        <f t="shared" si="16"/>
        <v>0</v>
      </c>
      <c r="O213" s="19">
        <f>+N213*(Data_FRED!C75)</f>
        <v>0</v>
      </c>
      <c r="P213" s="12">
        <f t="shared" si="17"/>
        <v>1</v>
      </c>
    </row>
    <row r="214" spans="2:16" ht="12.5" x14ac:dyDescent="0.25">
      <c r="B214"/>
      <c r="C214"/>
      <c r="D214"/>
      <c r="E214"/>
      <c r="F214"/>
      <c r="G214"/>
      <c r="H214"/>
      <c r="K214" s="38">
        <v>41262</v>
      </c>
      <c r="L214" s="4">
        <f t="shared" si="15"/>
        <v>2012</v>
      </c>
      <c r="M214" s="12">
        <f>IF(L214=2012,M213,M213*(1+Data_FRED!C76))</f>
        <v>1</v>
      </c>
      <c r="N214" s="4">
        <f t="shared" si="16"/>
        <v>0</v>
      </c>
      <c r="O214" s="19">
        <f>+N214*(Data_FRED!C76)</f>
        <v>0</v>
      </c>
      <c r="P214" s="12">
        <f t="shared" si="17"/>
        <v>1</v>
      </c>
    </row>
    <row r="215" spans="2:16" ht="12.5" x14ac:dyDescent="0.25">
      <c r="C215" s="4"/>
      <c r="D215" s="8"/>
      <c r="E215" s="8"/>
      <c r="F215" s="8"/>
      <c r="K215" s="38">
        <v>41263</v>
      </c>
      <c r="L215" s="4">
        <f t="shared" si="15"/>
        <v>2012</v>
      </c>
      <c r="M215" s="12">
        <f>IF(L215=2012,M214,M214*(1+Data_FRED!C77))</f>
        <v>1</v>
      </c>
      <c r="N215" s="4">
        <f t="shared" si="16"/>
        <v>0</v>
      </c>
      <c r="O215" s="19">
        <f>+N215*(Data_FRED!C77)</f>
        <v>0</v>
      </c>
      <c r="P215" s="12">
        <f t="shared" si="17"/>
        <v>1</v>
      </c>
    </row>
    <row r="216" spans="2:16" ht="12.5" x14ac:dyDescent="0.25">
      <c r="C216" s="4"/>
      <c r="D216" s="8"/>
      <c r="E216" s="8"/>
      <c r="F216" s="8"/>
      <c r="K216" s="38">
        <v>41264</v>
      </c>
      <c r="L216" s="4">
        <f t="shared" si="15"/>
        <v>2012</v>
      </c>
      <c r="M216" s="12">
        <f>IF(L216=2012,M215,M215*(1+Data_FRED!C78))</f>
        <v>1</v>
      </c>
      <c r="N216" s="4">
        <f t="shared" si="16"/>
        <v>0</v>
      </c>
      <c r="O216" s="19">
        <f>+N216*(Data_FRED!C78)</f>
        <v>0</v>
      </c>
      <c r="P216" s="12">
        <f t="shared" si="17"/>
        <v>1</v>
      </c>
    </row>
    <row r="217" spans="2:16" ht="12.5" x14ac:dyDescent="0.25">
      <c r="B217"/>
      <c r="C217"/>
      <c r="D217"/>
      <c r="E217"/>
      <c r="F217"/>
      <c r="G217"/>
      <c r="H217"/>
      <c r="I217"/>
      <c r="K217" s="38">
        <v>41267</v>
      </c>
      <c r="L217" s="4">
        <f t="shared" si="15"/>
        <v>2012</v>
      </c>
      <c r="M217" s="12">
        <f>IF(L217=2012,M216,M216*(1+Data_FRED!C79))</f>
        <v>1</v>
      </c>
      <c r="N217" s="4">
        <f t="shared" si="16"/>
        <v>0</v>
      </c>
      <c r="O217" s="19">
        <f>+N217*(Data_FRED!C79)</f>
        <v>0</v>
      </c>
      <c r="P217" s="12">
        <f t="shared" si="17"/>
        <v>1</v>
      </c>
    </row>
    <row r="218" spans="2:16" ht="12.5" x14ac:dyDescent="0.25">
      <c r="B218"/>
      <c r="C218"/>
      <c r="D218"/>
      <c r="E218"/>
      <c r="F218"/>
      <c r="G218"/>
      <c r="H218"/>
      <c r="I218"/>
      <c r="K218" s="38">
        <v>41269</v>
      </c>
      <c r="L218" s="4">
        <f t="shared" si="15"/>
        <v>2012</v>
      </c>
      <c r="M218" s="12">
        <f>IF(L218=2012,M217,M217*(1+Data_FRED!C80))</f>
        <v>1</v>
      </c>
      <c r="N218" s="4">
        <f t="shared" si="16"/>
        <v>0</v>
      </c>
      <c r="O218" s="19">
        <f>+N218*(Data_FRED!C80)</f>
        <v>0</v>
      </c>
      <c r="P218" s="12">
        <f t="shared" si="17"/>
        <v>1</v>
      </c>
    </row>
    <row r="219" spans="2:16" ht="12.5" x14ac:dyDescent="0.25">
      <c r="B219"/>
      <c r="C219"/>
      <c r="D219"/>
      <c r="E219"/>
      <c r="F219"/>
      <c r="G219"/>
      <c r="H219"/>
      <c r="I219"/>
      <c r="K219" s="38">
        <v>41270</v>
      </c>
      <c r="L219" s="4">
        <f t="shared" si="15"/>
        <v>2012</v>
      </c>
      <c r="M219" s="12">
        <f>IF(L219=2012,M218,M218*(1+Data_FRED!C81))</f>
        <v>1</v>
      </c>
      <c r="N219" s="4">
        <f t="shared" si="16"/>
        <v>0</v>
      </c>
      <c r="O219" s="19">
        <f>+N219*(Data_FRED!C81)</f>
        <v>0</v>
      </c>
      <c r="P219" s="12">
        <f t="shared" si="17"/>
        <v>1</v>
      </c>
    </row>
    <row r="220" spans="2:16" ht="12.5" x14ac:dyDescent="0.25">
      <c r="B220"/>
      <c r="C220"/>
      <c r="D220"/>
      <c r="E220"/>
      <c r="F220"/>
      <c r="G220"/>
      <c r="H220"/>
      <c r="I220"/>
      <c r="K220" s="38">
        <v>41271</v>
      </c>
      <c r="L220" s="4">
        <f t="shared" si="15"/>
        <v>2012</v>
      </c>
      <c r="M220" s="12">
        <f>IF(L220=2012,M219,M219*(1+Data_FRED!C82))</f>
        <v>1</v>
      </c>
      <c r="N220" s="4">
        <f t="shared" si="16"/>
        <v>0</v>
      </c>
      <c r="O220" s="19">
        <f>+N220*(Data_FRED!C82)</f>
        <v>0</v>
      </c>
      <c r="P220" s="12">
        <f t="shared" si="17"/>
        <v>1</v>
      </c>
    </row>
    <row r="221" spans="2:16" ht="12.5" x14ac:dyDescent="0.25">
      <c r="B221"/>
      <c r="C221"/>
      <c r="D221"/>
      <c r="E221"/>
      <c r="F221"/>
      <c r="G221"/>
      <c r="H221"/>
      <c r="I221"/>
      <c r="K221" s="38">
        <v>41274</v>
      </c>
      <c r="L221" s="4">
        <f t="shared" si="15"/>
        <v>2012</v>
      </c>
      <c r="M221" s="12">
        <f>IF(L221=2012,M220,M220*(1+Data_FRED!C83))</f>
        <v>1</v>
      </c>
      <c r="N221" s="4">
        <f t="shared" si="16"/>
        <v>0</v>
      </c>
      <c r="O221" s="19">
        <f>+N221*(Data_FRED!C83)</f>
        <v>0</v>
      </c>
      <c r="P221" s="12">
        <f t="shared" si="17"/>
        <v>1</v>
      </c>
    </row>
    <row r="222" spans="2:16" ht="12.5" x14ac:dyDescent="0.25">
      <c r="B222"/>
      <c r="C222"/>
      <c r="D222"/>
      <c r="E222"/>
      <c r="F222"/>
      <c r="G222"/>
      <c r="H222"/>
      <c r="I222"/>
      <c r="K222" s="38">
        <v>41276</v>
      </c>
      <c r="L222" s="4">
        <f t="shared" si="15"/>
        <v>2013</v>
      </c>
      <c r="M222" s="12">
        <f>IF(L222=2012,M221,M221*(1+Data_FRED!C84))</f>
        <v>1.025086044824864</v>
      </c>
      <c r="N222" s="4">
        <f t="shared" si="16"/>
        <v>1</v>
      </c>
      <c r="O222" s="19">
        <f>+N222*(Data_FRED!C84)</f>
        <v>2.5086044824864026E-2</v>
      </c>
      <c r="P222" s="12">
        <f t="shared" si="17"/>
        <v>1.025086044824864</v>
      </c>
    </row>
    <row r="223" spans="2:16" ht="12.5" x14ac:dyDescent="0.25">
      <c r="B223"/>
      <c r="C223"/>
      <c r="D223"/>
      <c r="E223"/>
      <c r="F223"/>
      <c r="G223"/>
      <c r="H223"/>
      <c r="I223"/>
      <c r="K223" s="38">
        <v>41277</v>
      </c>
      <c r="L223" s="4">
        <f t="shared" si="15"/>
        <v>2013</v>
      </c>
      <c r="M223" s="12">
        <f>IF(L223=2012,M222,M222*(1+Data_FRED!C85))</f>
        <v>1.0229459091050781</v>
      </c>
      <c r="N223" s="4">
        <f t="shared" si="16"/>
        <v>1</v>
      </c>
      <c r="O223" s="19">
        <f>+N223*(Data_FRED!C85)</f>
        <v>-2.0877620279685176E-3</v>
      </c>
      <c r="P223" s="12">
        <f t="shared" si="17"/>
        <v>1.0229459091050781</v>
      </c>
    </row>
    <row r="224" spans="2:16" ht="12.5" x14ac:dyDescent="0.25">
      <c r="B224"/>
      <c r="C224"/>
      <c r="D224"/>
      <c r="E224"/>
      <c r="F224"/>
      <c r="G224"/>
      <c r="H224"/>
      <c r="I224"/>
      <c r="K224" s="38">
        <v>41278</v>
      </c>
      <c r="L224" s="4">
        <f t="shared" si="15"/>
        <v>2013</v>
      </c>
      <c r="M224" s="12">
        <f>IF(L224=2012,M223,M223*(1+Data_FRED!C86))</f>
        <v>1.027910589477858</v>
      </c>
      <c r="N224" s="4">
        <f t="shared" si="16"/>
        <v>1</v>
      </c>
      <c r="O224" s="19">
        <f>+N224*(Data_FRED!C86)</f>
        <v>4.8533166109664457E-3</v>
      </c>
      <c r="P224" s="12">
        <f t="shared" si="17"/>
        <v>1.027910589477858</v>
      </c>
    </row>
    <row r="225" spans="2:16" ht="12.5" x14ac:dyDescent="0.25">
      <c r="B225"/>
      <c r="C225"/>
      <c r="D225"/>
      <c r="E225"/>
      <c r="F225"/>
      <c r="G225"/>
      <c r="H225"/>
      <c r="I225"/>
      <c r="K225" s="38">
        <v>41281</v>
      </c>
      <c r="L225" s="4">
        <f t="shared" si="15"/>
        <v>2013</v>
      </c>
      <c r="M225" s="12">
        <f>IF(L225=2012,M224,M224*(1+Data_FRED!C87))</f>
        <v>1.0246952509685958</v>
      </c>
      <c r="N225" s="4">
        <f t="shared" si="16"/>
        <v>1</v>
      </c>
      <c r="O225" s="19">
        <f>+N225*(Data_FRED!C87)</f>
        <v>-3.1280332571486792E-3</v>
      </c>
      <c r="P225" s="12">
        <f t="shared" si="17"/>
        <v>1.0246952509685958</v>
      </c>
    </row>
    <row r="226" spans="2:16" ht="12.5" x14ac:dyDescent="0.25">
      <c r="B226"/>
      <c r="C226"/>
      <c r="D226"/>
      <c r="E226"/>
      <c r="F226"/>
      <c r="G226"/>
      <c r="H226"/>
      <c r="I226"/>
      <c r="K226" s="38">
        <v>41282</v>
      </c>
      <c r="L226" s="4">
        <f t="shared" si="15"/>
        <v>2013</v>
      </c>
      <c r="M226" s="12">
        <f>IF(L226=2012,M225,M225*(1+Data_FRED!C88))</f>
        <v>1.0213674036224683</v>
      </c>
      <c r="N226" s="4">
        <f t="shared" si="16"/>
        <v>1</v>
      </c>
      <c r="O226" s="19">
        <f>+N226*(Data_FRED!C88)</f>
        <v>-3.2476459151946561E-3</v>
      </c>
      <c r="P226" s="12">
        <f t="shared" si="17"/>
        <v>1.0213674036224683</v>
      </c>
    </row>
    <row r="227" spans="2:16" ht="12.5" x14ac:dyDescent="0.25">
      <c r="B227"/>
      <c r="C227"/>
      <c r="D227"/>
      <c r="E227"/>
      <c r="F227"/>
      <c r="G227"/>
      <c r="H227"/>
      <c r="I227"/>
      <c r="K227" s="38">
        <v>41283</v>
      </c>
      <c r="L227" s="4">
        <f t="shared" si="15"/>
        <v>2013</v>
      </c>
      <c r="M227" s="12">
        <f>IF(L227=2012,M226,M226*(1+Data_FRED!C89))</f>
        <v>1.0240764261737718</v>
      </c>
      <c r="N227" s="4">
        <f t="shared" si="16"/>
        <v>1</v>
      </c>
      <c r="O227" s="19">
        <f>+N227*(Data_FRED!C89)</f>
        <v>2.6523487451191913E-3</v>
      </c>
      <c r="P227" s="12">
        <f t="shared" si="17"/>
        <v>1.0240764261737718</v>
      </c>
    </row>
    <row r="228" spans="2:16" ht="12.5" x14ac:dyDescent="0.25">
      <c r="B228"/>
      <c r="C228"/>
      <c r="D228"/>
      <c r="E228"/>
      <c r="F228"/>
      <c r="G228"/>
      <c r="H228"/>
      <c r="I228"/>
      <c r="K228" s="38">
        <v>41284</v>
      </c>
      <c r="L228" s="4">
        <f t="shared" si="15"/>
        <v>2013</v>
      </c>
      <c r="M228" s="12">
        <f>IF(L228=2012,M227,M227*(1+Data_FRED!C90))</f>
        <v>1.0318273706191972</v>
      </c>
      <c r="N228" s="4">
        <f t="shared" si="16"/>
        <v>1</v>
      </c>
      <c r="O228" s="19">
        <f>+N228*(Data_FRED!C90)</f>
        <v>7.5687167942973159E-3</v>
      </c>
      <c r="P228" s="12">
        <f t="shared" si="17"/>
        <v>1.0318273706191972</v>
      </c>
    </row>
    <row r="229" spans="2:16" ht="12.5" x14ac:dyDescent="0.25">
      <c r="B229"/>
      <c r="C229"/>
      <c r="D229"/>
      <c r="E229"/>
      <c r="F229"/>
      <c r="G229"/>
      <c r="H229"/>
      <c r="I229"/>
      <c r="K229" s="38">
        <v>41285</v>
      </c>
      <c r="L229" s="4">
        <f t="shared" si="15"/>
        <v>2013</v>
      </c>
      <c r="M229" s="12">
        <f>IF(L229=2012,M228,M228*(1+Data_FRED!C91))</f>
        <v>1.0317783055747487</v>
      </c>
      <c r="N229" s="4">
        <f t="shared" si="16"/>
        <v>1</v>
      </c>
      <c r="O229" s="19">
        <f>+N229*(Data_FRED!C91)</f>
        <v>-4.7551601988409018E-5</v>
      </c>
      <c r="P229" s="12">
        <f t="shared" si="17"/>
        <v>1.0317783055747487</v>
      </c>
    </row>
    <row r="230" spans="2:16" ht="12.5" x14ac:dyDescent="0.25">
      <c r="C230" s="4"/>
      <c r="D230" s="8"/>
      <c r="E230" s="8"/>
      <c r="F230" s="8"/>
      <c r="K230" s="38">
        <v>41288</v>
      </c>
      <c r="L230" s="4">
        <f t="shared" si="15"/>
        <v>2013</v>
      </c>
      <c r="M230" s="12">
        <f>IF(L230=2012,M229,M229*(1+Data_FRED!C92))</f>
        <v>1.0308176082761444</v>
      </c>
      <c r="N230" s="4">
        <f t="shared" si="16"/>
        <v>1</v>
      </c>
      <c r="O230" s="19">
        <f>+N230*(Data_FRED!C92)</f>
        <v>-9.3110825592432821E-4</v>
      </c>
      <c r="P230" s="12">
        <f t="shared" si="17"/>
        <v>1.0308176082761444</v>
      </c>
    </row>
    <row r="231" spans="2:16" ht="12.5" x14ac:dyDescent="0.25">
      <c r="C231" s="4"/>
      <c r="D231" s="8"/>
      <c r="E231" s="8"/>
      <c r="F231" s="8"/>
      <c r="K231" s="38">
        <v>41289</v>
      </c>
      <c r="L231" s="4">
        <f t="shared" si="15"/>
        <v>2013</v>
      </c>
      <c r="M231" s="12">
        <f>IF(L231=2012,M230,M230*(1+Data_FRED!C93))</f>
        <v>1.0319804664362695</v>
      </c>
      <c r="N231" s="4">
        <f t="shared" si="16"/>
        <v>1</v>
      </c>
      <c r="O231" s="19">
        <f>+N231*(Data_FRED!C93)</f>
        <v>1.128093030996665E-3</v>
      </c>
      <c r="P231" s="12">
        <f t="shared" si="17"/>
        <v>1.0319804664362695</v>
      </c>
    </row>
    <row r="232" spans="2:16" ht="12.5" x14ac:dyDescent="0.25">
      <c r="C232" s="4"/>
      <c r="D232" s="8"/>
      <c r="E232" s="8"/>
      <c r="F232" s="8"/>
      <c r="K232" s="38">
        <v>41290</v>
      </c>
      <c r="L232" s="4">
        <f t="shared" si="15"/>
        <v>2013</v>
      </c>
      <c r="M232" s="12">
        <f>IF(L232=2012,M231,M231*(1+Data_FRED!C94))</f>
        <v>1.0321837108402765</v>
      </c>
      <c r="N232" s="4">
        <f t="shared" si="16"/>
        <v>1</v>
      </c>
      <c r="O232" s="19">
        <f>+N232*(Data_FRED!C94)</f>
        <v>1.969459797129973E-4</v>
      </c>
      <c r="P232" s="12">
        <f t="shared" si="17"/>
        <v>1.0321837108402765</v>
      </c>
    </row>
    <row r="233" spans="2:16" ht="12.5" x14ac:dyDescent="0.25">
      <c r="C233" s="4"/>
      <c r="D233" s="8"/>
      <c r="E233" s="8"/>
      <c r="F233" s="8"/>
      <c r="K233" s="38">
        <v>41291</v>
      </c>
      <c r="L233" s="4">
        <f t="shared" si="15"/>
        <v>2013</v>
      </c>
      <c r="M233" s="12">
        <f>IF(L233=2012,M232,M232*(1+Data_FRED!C95))</f>
        <v>1.0379919153319952</v>
      </c>
      <c r="N233" s="4">
        <f t="shared" si="16"/>
        <v>1</v>
      </c>
      <c r="O233" s="19">
        <f>+N233*(Data_FRED!C95)</f>
        <v>5.6271034223067872E-3</v>
      </c>
      <c r="P233" s="12">
        <f t="shared" si="17"/>
        <v>1.0379919153319952</v>
      </c>
    </row>
    <row r="234" spans="2:16" ht="12.5" x14ac:dyDescent="0.25">
      <c r="C234" s="4"/>
      <c r="D234" s="8"/>
      <c r="E234" s="8"/>
      <c r="F234" s="8"/>
      <c r="K234" s="38">
        <v>41292</v>
      </c>
      <c r="L234" s="4">
        <f t="shared" si="15"/>
        <v>2013</v>
      </c>
      <c r="M234" s="12">
        <f>IF(L234=2012,M233,M233*(1+Data_FRED!C96))</f>
        <v>1.0415184575275522</v>
      </c>
      <c r="N234" s="4">
        <f t="shared" si="16"/>
        <v>1</v>
      </c>
      <c r="O234" s="19">
        <f>+N234*(Data_FRED!C96)</f>
        <v>3.3974659565910057E-3</v>
      </c>
      <c r="P234" s="12">
        <f t="shared" si="17"/>
        <v>1.0415184575275522</v>
      </c>
    </row>
    <row r="235" spans="2:16" ht="12.5" x14ac:dyDescent="0.25">
      <c r="C235" s="4"/>
      <c r="D235" s="8"/>
      <c r="E235" s="8"/>
      <c r="F235" s="8"/>
      <c r="K235" s="38">
        <v>41296</v>
      </c>
      <c r="L235" s="4">
        <f t="shared" si="15"/>
        <v>2013</v>
      </c>
      <c r="M235" s="12">
        <f>IF(L235=2012,M234,M234*(1+Data_FRED!C97))</f>
        <v>1.0461201768927888</v>
      </c>
      <c r="N235" s="4">
        <f t="shared" si="16"/>
        <v>1</v>
      </c>
      <c r="O235" s="19">
        <f>+N235*(Data_FRED!C97)</f>
        <v>4.41827922681335E-3</v>
      </c>
      <c r="P235" s="12">
        <f t="shared" si="17"/>
        <v>1.0461201768927888</v>
      </c>
    </row>
    <row r="236" spans="2:16" ht="12.5" x14ac:dyDescent="0.25">
      <c r="C236" s="4"/>
      <c r="D236" s="8"/>
      <c r="E236" s="8"/>
      <c r="F236" s="8"/>
      <c r="K236" s="38">
        <v>41297</v>
      </c>
      <c r="L236" s="4">
        <f t="shared" si="15"/>
        <v>2013</v>
      </c>
      <c r="M236" s="12">
        <f>IF(L236=2012,M235,M235*(1+Data_FRED!C98))</f>
        <v>1.0476959916349069</v>
      </c>
      <c r="N236" s="4">
        <f t="shared" si="16"/>
        <v>1</v>
      </c>
      <c r="O236" s="19">
        <f>+N236*(Data_FRED!C98)</f>
        <v>1.5063419833833689E-3</v>
      </c>
      <c r="P236" s="12">
        <f t="shared" si="17"/>
        <v>1.0476959916349069</v>
      </c>
    </row>
    <row r="237" spans="2:16" ht="12.5" x14ac:dyDescent="0.25">
      <c r="C237" s="4"/>
      <c r="D237" s="8"/>
      <c r="E237" s="8"/>
      <c r="F237" s="8"/>
      <c r="K237" s="38">
        <v>41298</v>
      </c>
      <c r="L237" s="4">
        <f t="shared" si="15"/>
        <v>2013</v>
      </c>
      <c r="M237" s="12">
        <f>IF(L237=2012,M236,M236*(1+Data_FRED!C99))</f>
        <v>1.0477030005021688</v>
      </c>
      <c r="N237" s="4">
        <f t="shared" si="16"/>
        <v>1</v>
      </c>
      <c r="O237" s="19">
        <f>+N237*(Data_FRED!C99)</f>
        <v>6.689791044299383E-6</v>
      </c>
      <c r="P237" s="12">
        <f t="shared" si="17"/>
        <v>1.0477030005021688</v>
      </c>
    </row>
    <row r="238" spans="2:16" ht="12.5" x14ac:dyDescent="0.25">
      <c r="C238" s="4"/>
      <c r="D238" s="8"/>
      <c r="E238" s="8"/>
      <c r="F238" s="8"/>
      <c r="K238" s="38">
        <v>41299</v>
      </c>
      <c r="L238" s="4">
        <f t="shared" si="15"/>
        <v>2013</v>
      </c>
      <c r="M238" s="12">
        <f>IF(L238=2012,M237,M237*(1+Data_FRED!C100))</f>
        <v>1.05339275984685</v>
      </c>
      <c r="N238" s="4">
        <f t="shared" si="16"/>
        <v>1</v>
      </c>
      <c r="O238" s="19">
        <f>+N238*(Data_FRED!C100)</f>
        <v>5.4306987208722545E-3</v>
      </c>
      <c r="P238" s="12">
        <f t="shared" si="17"/>
        <v>1.05339275984685</v>
      </c>
    </row>
    <row r="239" spans="2:16" ht="12.5" x14ac:dyDescent="0.25">
      <c r="C239" s="4"/>
      <c r="D239" s="8"/>
      <c r="E239" s="8"/>
      <c r="F239" s="8"/>
      <c r="K239" s="38">
        <v>41302</v>
      </c>
      <c r="L239" s="4">
        <f t="shared" si="15"/>
        <v>2013</v>
      </c>
      <c r="M239" s="12">
        <f>IF(L239=2012,M238,M238*(1+Data_FRED!C101))</f>
        <v>1.0514425126330349</v>
      </c>
      <c r="N239" s="4">
        <f t="shared" si="16"/>
        <v>1</v>
      </c>
      <c r="O239" s="19">
        <f>+N239*(Data_FRED!C101)</f>
        <v>-1.8513960681661246E-3</v>
      </c>
      <c r="P239" s="12">
        <f t="shared" si="17"/>
        <v>1.0514425126330349</v>
      </c>
    </row>
    <row r="240" spans="2:16" ht="12.5" x14ac:dyDescent="0.25">
      <c r="C240" s="4"/>
      <c r="D240" s="8"/>
      <c r="E240" s="8"/>
      <c r="F240" s="8"/>
      <c r="K240" s="38">
        <v>41303</v>
      </c>
      <c r="L240" s="4">
        <f t="shared" si="15"/>
        <v>2013</v>
      </c>
      <c r="M240" s="12">
        <f>IF(L240=2012,M239,M239*(1+Data_FRED!C102))</f>
        <v>1.0567975748044638</v>
      </c>
      <c r="N240" s="4">
        <f t="shared" si="16"/>
        <v>1</v>
      </c>
      <c r="O240" s="19">
        <f>+N240*(Data_FRED!C102)</f>
        <v>5.0930622521802886E-3</v>
      </c>
      <c r="P240" s="12">
        <f t="shared" si="17"/>
        <v>1.0567975748044638</v>
      </c>
    </row>
    <row r="241" spans="3:16" ht="12.5" x14ac:dyDescent="0.25">
      <c r="C241" s="4"/>
      <c r="D241" s="8"/>
      <c r="E241" s="8"/>
      <c r="F241" s="8"/>
      <c r="K241" s="38">
        <v>41304</v>
      </c>
      <c r="L241" s="4">
        <f t="shared" si="15"/>
        <v>2013</v>
      </c>
      <c r="M241" s="12">
        <f>IF(L241=2012,M240,M240*(1+Data_FRED!C103))</f>
        <v>1.0526684116405789</v>
      </c>
      <c r="N241" s="4">
        <f t="shared" si="16"/>
        <v>1</v>
      </c>
      <c r="O241" s="19">
        <f>+N241*(Data_FRED!C103)</f>
        <v>-3.9072413320486547E-3</v>
      </c>
      <c r="P241" s="12">
        <f t="shared" si="17"/>
        <v>1.0526684116405789</v>
      </c>
    </row>
    <row r="242" spans="3:16" ht="12.5" x14ac:dyDescent="0.25">
      <c r="C242" s="4"/>
      <c r="D242" s="8"/>
      <c r="E242" s="8"/>
      <c r="F242" s="8"/>
      <c r="K242" s="38">
        <v>41305</v>
      </c>
      <c r="L242" s="4">
        <f t="shared" si="15"/>
        <v>2013</v>
      </c>
      <c r="M242" s="12">
        <f>IF(L242=2012,M241,M241*(1+Data_FRED!C104))</f>
        <v>1.0499666242758758</v>
      </c>
      <c r="N242" s="4">
        <f t="shared" si="16"/>
        <v>1</v>
      </c>
      <c r="O242" s="19">
        <f>+N242*(Data_FRED!C104)</f>
        <v>-2.5666081881304615E-3</v>
      </c>
      <c r="P242" s="12">
        <f t="shared" si="17"/>
        <v>1.0499666242758758</v>
      </c>
    </row>
    <row r="243" spans="3:16" ht="12.5" x14ac:dyDescent="0.25">
      <c r="C243" s="4"/>
      <c r="D243" s="8"/>
      <c r="E243" s="8"/>
      <c r="F243" s="8"/>
      <c r="K243" s="38">
        <v>41306</v>
      </c>
      <c r="L243" s="4">
        <f t="shared" si="15"/>
        <v>2013</v>
      </c>
      <c r="M243" s="12">
        <f>IF(L243=2012,M242,M242*(1+Data_FRED!C105))</f>
        <v>1.0604688885604361</v>
      </c>
      <c r="N243" s="4">
        <f t="shared" si="16"/>
        <v>1</v>
      </c>
      <c r="O243" s="19">
        <f>+N243*(Data_FRED!C105)</f>
        <v>1.0002474404177631E-2</v>
      </c>
      <c r="P243" s="12">
        <f t="shared" si="17"/>
        <v>1.0604688885604361</v>
      </c>
    </row>
    <row r="244" spans="3:16" ht="12.5" x14ac:dyDescent="0.25">
      <c r="C244" s="4"/>
      <c r="D244" s="8"/>
      <c r="E244" s="8"/>
      <c r="F244" s="8"/>
      <c r="K244" s="38">
        <v>41309</v>
      </c>
      <c r="L244" s="4">
        <f t="shared" si="15"/>
        <v>2013</v>
      </c>
      <c r="M244" s="12">
        <f>IF(L244=2012,M243,M243*(1+Data_FRED!C106))</f>
        <v>1.048161322539618</v>
      </c>
      <c r="N244" s="4">
        <f t="shared" si="16"/>
        <v>1</v>
      </c>
      <c r="O244" s="19">
        <f>+N244*(Data_FRED!C106)</f>
        <v>-1.1605777551404992E-2</v>
      </c>
      <c r="P244" s="12">
        <f t="shared" si="17"/>
        <v>1.048161322539618</v>
      </c>
    </row>
    <row r="245" spans="3:16" ht="12.5" x14ac:dyDescent="0.25">
      <c r="C245" s="4"/>
      <c r="D245" s="8"/>
      <c r="E245" s="8"/>
      <c r="F245" s="8"/>
      <c r="K245" s="38">
        <v>41310</v>
      </c>
      <c r="L245" s="4">
        <f t="shared" si="15"/>
        <v>2013</v>
      </c>
      <c r="M245" s="12">
        <f>IF(L245=2012,M244,M244*(1+Data_FRED!C107))</f>
        <v>1.05902297836837</v>
      </c>
      <c r="N245" s="4">
        <f t="shared" si="16"/>
        <v>1</v>
      </c>
      <c r="O245" s="19">
        <f>+N245*(Data_FRED!C107)</f>
        <v>1.036258025857612E-2</v>
      </c>
      <c r="P245" s="12">
        <f t="shared" si="17"/>
        <v>1.05902297836837</v>
      </c>
    </row>
    <row r="246" spans="3:16" ht="12.5" x14ac:dyDescent="0.25">
      <c r="C246" s="4"/>
      <c r="D246" s="8"/>
      <c r="E246" s="8"/>
      <c r="F246" s="8"/>
      <c r="K246" s="38">
        <v>41311</v>
      </c>
      <c r="L246" s="4">
        <f t="shared" si="15"/>
        <v>2013</v>
      </c>
      <c r="M246" s="12">
        <f>IF(L246=2012,M245,M245*(1+Data_FRED!C108))</f>
        <v>1.0596044338071804</v>
      </c>
      <c r="N246" s="4">
        <f t="shared" si="16"/>
        <v>1</v>
      </c>
      <c r="O246" s="19">
        <f>+N246*(Data_FRED!C108)</f>
        <v>5.4904893537455462E-4</v>
      </c>
      <c r="P246" s="12">
        <f t="shared" si="17"/>
        <v>1.0596044338071804</v>
      </c>
    </row>
    <row r="247" spans="3:16" ht="12.5" x14ac:dyDescent="0.25">
      <c r="C247" s="4"/>
      <c r="D247" s="8"/>
      <c r="E247" s="8"/>
      <c r="F247" s="8"/>
      <c r="K247" s="38">
        <v>41312</v>
      </c>
      <c r="L247" s="4">
        <f t="shared" si="15"/>
        <v>2013</v>
      </c>
      <c r="M247" s="12">
        <f>IF(L247=2012,M246,M246*(1+Data_FRED!C109))</f>
        <v>1.0576896819834547</v>
      </c>
      <c r="N247" s="4">
        <f t="shared" si="16"/>
        <v>1</v>
      </c>
      <c r="O247" s="19">
        <f>+N247*(Data_FRED!C109)</f>
        <v>-1.807043989846203E-3</v>
      </c>
      <c r="P247" s="12">
        <f t="shared" si="17"/>
        <v>1.0576896819834547</v>
      </c>
    </row>
    <row r="248" spans="3:16" ht="12.5" x14ac:dyDescent="0.25">
      <c r="C248" s="4"/>
      <c r="D248" s="8"/>
      <c r="E248" s="8"/>
      <c r="F248" s="8"/>
      <c r="K248" s="38">
        <v>41313</v>
      </c>
      <c r="L248" s="4">
        <f t="shared" si="15"/>
        <v>2013</v>
      </c>
      <c r="M248" s="12">
        <f>IF(L248=2012,M247,M247*(1+Data_FRED!C110))</f>
        <v>1.0636571342809638</v>
      </c>
      <c r="N248" s="4">
        <f t="shared" si="16"/>
        <v>1</v>
      </c>
      <c r="O248" s="19">
        <f>+N248*(Data_FRED!C110)</f>
        <v>5.6419689055853262E-3</v>
      </c>
      <c r="P248" s="12">
        <f t="shared" si="17"/>
        <v>1.0636571342809638</v>
      </c>
    </row>
    <row r="249" spans="3:16" ht="12.5" x14ac:dyDescent="0.25">
      <c r="C249" s="4"/>
      <c r="D249" s="8"/>
      <c r="E249" s="8"/>
      <c r="F249" s="8"/>
      <c r="K249" s="38">
        <v>41316</v>
      </c>
      <c r="L249" s="4">
        <f t="shared" si="15"/>
        <v>2013</v>
      </c>
      <c r="M249" s="12">
        <f>IF(L249=2012,M248,M248*(1+Data_FRED!C111))</f>
        <v>1.0630122684229815</v>
      </c>
      <c r="N249" s="4">
        <f t="shared" si="16"/>
        <v>1</v>
      </c>
      <c r="O249" s="19">
        <f>+N249*(Data_FRED!C111)</f>
        <v>-6.0627230072434325E-4</v>
      </c>
      <c r="P249" s="12">
        <f t="shared" si="17"/>
        <v>1.0630122684229815</v>
      </c>
    </row>
    <row r="250" spans="3:16" ht="12.5" x14ac:dyDescent="0.25">
      <c r="C250" s="4"/>
      <c r="D250" s="8"/>
      <c r="E250" s="8"/>
      <c r="F250" s="8"/>
      <c r="K250" s="38">
        <v>41317</v>
      </c>
      <c r="L250" s="4">
        <f t="shared" si="15"/>
        <v>2013</v>
      </c>
      <c r="M250" s="12">
        <f>IF(L250=2012,M249,M249*(1+Data_FRED!C112))</f>
        <v>1.0647066804543432</v>
      </c>
      <c r="N250" s="4">
        <f t="shared" si="16"/>
        <v>1</v>
      </c>
      <c r="O250" s="19">
        <f>+N250*(Data_FRED!C112)</f>
        <v>1.5939722256221329E-3</v>
      </c>
      <c r="P250" s="12">
        <f t="shared" si="17"/>
        <v>1.0647066804543432</v>
      </c>
    </row>
    <row r="251" spans="3:16" ht="12.5" x14ac:dyDescent="0.25">
      <c r="C251" s="4"/>
      <c r="D251" s="8"/>
      <c r="E251" s="8"/>
      <c r="F251" s="8"/>
      <c r="K251" s="38">
        <v>41318</v>
      </c>
      <c r="L251" s="4">
        <f t="shared" si="15"/>
        <v>2013</v>
      </c>
      <c r="M251" s="12">
        <f>IF(L251=2012,M250,M250*(1+Data_FRED!C113))</f>
        <v>1.0653371486757874</v>
      </c>
      <c r="N251" s="4">
        <f t="shared" si="16"/>
        <v>1</v>
      </c>
      <c r="O251" s="19">
        <f>+N251*(Data_FRED!C113)</f>
        <v>5.92152029303837E-4</v>
      </c>
      <c r="P251" s="12">
        <f t="shared" si="17"/>
        <v>1.0653371486757874</v>
      </c>
    </row>
    <row r="252" spans="3:16" ht="12.5" x14ac:dyDescent="0.25">
      <c r="C252" s="4"/>
      <c r="D252" s="8"/>
      <c r="E252" s="8"/>
      <c r="F252" s="8"/>
      <c r="K252" s="38">
        <v>41319</v>
      </c>
      <c r="L252" s="4">
        <f t="shared" si="15"/>
        <v>2013</v>
      </c>
      <c r="M252" s="12">
        <f>IF(L252=2012,M251,M251*(1+Data_FRED!C114))</f>
        <v>1.0660726586688782</v>
      </c>
      <c r="N252" s="4">
        <f t="shared" si="16"/>
        <v>1</v>
      </c>
      <c r="O252" s="19">
        <f>+N252*(Data_FRED!C114)</f>
        <v>6.9040115047624235E-4</v>
      </c>
      <c r="P252" s="12">
        <f t="shared" si="17"/>
        <v>1.0660726586688782</v>
      </c>
    </row>
    <row r="253" spans="3:16" ht="12.5" x14ac:dyDescent="0.25">
      <c r="C253" s="4"/>
      <c r="D253" s="8"/>
      <c r="E253" s="8"/>
      <c r="F253" s="8"/>
      <c r="K253" s="38">
        <v>41320</v>
      </c>
      <c r="L253" s="4">
        <f t="shared" si="15"/>
        <v>2013</v>
      </c>
      <c r="M253" s="12">
        <f>IF(L253=2012,M252,M252*(1+Data_FRED!C115))</f>
        <v>1.0649579194851237</v>
      </c>
      <c r="N253" s="4">
        <f t="shared" si="16"/>
        <v>1</v>
      </c>
      <c r="O253" s="19">
        <f>+N253*(Data_FRED!C115)</f>
        <v>-1.0456502891147328E-3</v>
      </c>
      <c r="P253" s="12">
        <f t="shared" si="17"/>
        <v>1.0649579194851237</v>
      </c>
    </row>
    <row r="254" spans="3:16" ht="12.5" x14ac:dyDescent="0.25">
      <c r="C254" s="4"/>
      <c r="D254" s="8"/>
      <c r="E254" s="8"/>
      <c r="F254" s="8"/>
      <c r="K254" s="38">
        <v>41324</v>
      </c>
      <c r="L254" s="4">
        <f t="shared" si="15"/>
        <v>2013</v>
      </c>
      <c r="M254" s="12">
        <f>IF(L254=2012,M253,M253*(1+Data_FRED!C116))</f>
        <v>1.0727425046008101</v>
      </c>
      <c r="N254" s="4">
        <f t="shared" si="16"/>
        <v>1</v>
      </c>
      <c r="O254" s="19">
        <f>+N254*(Data_FRED!C116)</f>
        <v>7.3097584169803118E-3</v>
      </c>
      <c r="P254" s="12">
        <f t="shared" si="17"/>
        <v>1.0727425046008101</v>
      </c>
    </row>
    <row r="255" spans="3:16" ht="12.5" x14ac:dyDescent="0.25">
      <c r="C255" s="4"/>
      <c r="D255" s="8"/>
      <c r="E255" s="8"/>
      <c r="F255" s="8"/>
      <c r="K255" s="38">
        <v>41325</v>
      </c>
      <c r="L255" s="4">
        <f t="shared" si="15"/>
        <v>2013</v>
      </c>
      <c r="M255" s="12">
        <f>IF(L255=2012,M254,M254*(1+Data_FRED!C117))</f>
        <v>1.0593528358065547</v>
      </c>
      <c r="N255" s="4">
        <f t="shared" si="16"/>
        <v>1</v>
      </c>
      <c r="O255" s="19">
        <f>+N255*(Data_FRED!C117)</f>
        <v>-1.248171740825915E-2</v>
      </c>
      <c r="P255" s="12">
        <f t="shared" si="17"/>
        <v>1.0593528358065547</v>
      </c>
    </row>
    <row r="256" spans="3:16" ht="12.5" x14ac:dyDescent="0.25">
      <c r="C256" s="4"/>
      <c r="D256" s="8"/>
      <c r="E256" s="8"/>
      <c r="F256" s="8"/>
      <c r="K256" s="38">
        <v>41326</v>
      </c>
      <c r="L256" s="4">
        <f t="shared" si="15"/>
        <v>2013</v>
      </c>
      <c r="M256" s="12">
        <f>IF(L256=2012,M255,M255*(1+Data_FRED!C118))</f>
        <v>1.052654476838355</v>
      </c>
      <c r="N256" s="4">
        <f t="shared" si="16"/>
        <v>1</v>
      </c>
      <c r="O256" s="19">
        <f>+N256*(Data_FRED!C118)</f>
        <v>-6.3230670101523416E-3</v>
      </c>
      <c r="P256" s="12">
        <f t="shared" si="17"/>
        <v>1.052654476838355</v>
      </c>
    </row>
    <row r="257" spans="3:16" ht="12.5" x14ac:dyDescent="0.25">
      <c r="C257" s="4"/>
      <c r="D257" s="8"/>
      <c r="E257" s="8"/>
      <c r="F257" s="8"/>
      <c r="K257" s="38">
        <v>41327</v>
      </c>
      <c r="L257" s="4">
        <f t="shared" si="15"/>
        <v>2013</v>
      </c>
      <c r="M257" s="12">
        <f>IF(L257=2012,M256,M256*(1+Data_FRED!C119))</f>
        <v>1.0618486334081152</v>
      </c>
      <c r="N257" s="4">
        <f t="shared" si="16"/>
        <v>1</v>
      </c>
      <c r="O257" s="19">
        <f>+N257*(Data_FRED!C119)</f>
        <v>8.7342587449727293E-3</v>
      </c>
      <c r="P257" s="12">
        <f t="shared" si="17"/>
        <v>1.0618486334081152</v>
      </c>
    </row>
    <row r="258" spans="3:16" ht="12.5" x14ac:dyDescent="0.25">
      <c r="C258" s="4"/>
      <c r="D258" s="8"/>
      <c r="E258" s="8"/>
      <c r="F258" s="8"/>
      <c r="K258" s="38">
        <v>41330</v>
      </c>
      <c r="L258" s="4">
        <f t="shared" si="15"/>
        <v>2013</v>
      </c>
      <c r="M258" s="12">
        <f>IF(L258=2012,M257,M257*(1+Data_FRED!C120))</f>
        <v>1.0422264402010737</v>
      </c>
      <c r="N258" s="4">
        <f t="shared" si="16"/>
        <v>1</v>
      </c>
      <c r="O258" s="19">
        <f>+N258*(Data_FRED!C120)</f>
        <v>-1.8479275284333255E-2</v>
      </c>
      <c r="P258" s="12">
        <f t="shared" si="17"/>
        <v>1.0422264402010737</v>
      </c>
    </row>
    <row r="259" spans="3:16" ht="12.5" x14ac:dyDescent="0.25">
      <c r="C259" s="4"/>
      <c r="D259" s="8"/>
      <c r="E259" s="8"/>
      <c r="F259" s="8"/>
      <c r="K259" s="38">
        <v>41331</v>
      </c>
      <c r="L259" s="4">
        <f t="shared" si="15"/>
        <v>2013</v>
      </c>
      <c r="M259" s="12">
        <f>IF(L259=2012,M258,M258*(1+Data_FRED!C121))</f>
        <v>1.0485745368045978</v>
      </c>
      <c r="N259" s="4">
        <f t="shared" si="16"/>
        <v>1</v>
      </c>
      <c r="O259" s="19">
        <f>+N259*(Data_FRED!C121)</f>
        <v>6.0908995959643225E-3</v>
      </c>
      <c r="P259" s="12">
        <f t="shared" si="17"/>
        <v>1.0485745368045978</v>
      </c>
    </row>
    <row r="260" spans="3:16" ht="12.5" x14ac:dyDescent="0.25">
      <c r="C260" s="4"/>
      <c r="D260" s="8"/>
      <c r="E260" s="8"/>
      <c r="F260" s="8"/>
      <c r="K260" s="38">
        <v>41332</v>
      </c>
      <c r="L260" s="4">
        <f t="shared" si="15"/>
        <v>2013</v>
      </c>
      <c r="M260" s="12">
        <f>IF(L260=2012,M259,M259*(1+Data_FRED!C122))</f>
        <v>1.0618344606118739</v>
      </c>
      <c r="N260" s="4">
        <f t="shared" si="16"/>
        <v>1</v>
      </c>
      <c r="O260" s="19">
        <f>+N260*(Data_FRED!C122)</f>
        <v>1.2645666418416045E-2</v>
      </c>
      <c r="P260" s="12">
        <f t="shared" si="17"/>
        <v>1.0618344606118739</v>
      </c>
    </row>
    <row r="261" spans="3:16" ht="12.5" x14ac:dyDescent="0.25">
      <c r="C261" s="4"/>
      <c r="D261" s="8"/>
      <c r="E261" s="8"/>
      <c r="F261" s="8"/>
      <c r="K261" s="38">
        <v>41333</v>
      </c>
      <c r="L261" s="4">
        <f t="shared" si="15"/>
        <v>2013</v>
      </c>
      <c r="M261" s="12">
        <f>IF(L261=2012,M260,M260*(1+Data_FRED!C123))</f>
        <v>1.0609165096439148</v>
      </c>
      <c r="N261" s="4">
        <f t="shared" si="16"/>
        <v>1</v>
      </c>
      <c r="O261" s="19">
        <f>+N261*(Data_FRED!C123)</f>
        <v>-8.644953634581831E-4</v>
      </c>
      <c r="P261" s="12">
        <f t="shared" si="17"/>
        <v>1.0609165096439148</v>
      </c>
    </row>
    <row r="262" spans="3:16" ht="12.5" x14ac:dyDescent="0.25">
      <c r="C262" s="4"/>
      <c r="D262" s="8"/>
      <c r="E262" s="8"/>
      <c r="F262" s="8"/>
      <c r="K262" s="38">
        <v>41334</v>
      </c>
      <c r="L262" s="4">
        <f t="shared" si="15"/>
        <v>2013</v>
      </c>
      <c r="M262" s="12">
        <f>IF(L262=2012,M261,M261*(1+Data_FRED!C124))</f>
        <v>1.0633791377668429</v>
      </c>
      <c r="N262" s="4">
        <f t="shared" si="16"/>
        <v>1</v>
      </c>
      <c r="O262" s="19">
        <f>+N262*(Data_FRED!C124)</f>
        <v>2.3212270716333073E-3</v>
      </c>
      <c r="P262" s="12">
        <f t="shared" si="17"/>
        <v>1.0633791377668429</v>
      </c>
    </row>
    <row r="263" spans="3:16" ht="12.5" x14ac:dyDescent="0.25">
      <c r="C263" s="4"/>
      <c r="D263" s="8"/>
      <c r="E263" s="8"/>
      <c r="F263" s="8"/>
      <c r="K263" s="38">
        <v>41337</v>
      </c>
      <c r="L263" s="4">
        <f t="shared" si="15"/>
        <v>2013</v>
      </c>
      <c r="M263" s="12">
        <f>IF(L263=2012,M262,M262*(1+Data_FRED!C125))</f>
        <v>1.0682708162124812</v>
      </c>
      <c r="N263" s="4">
        <f t="shared" si="16"/>
        <v>1</v>
      </c>
      <c r="O263" s="19">
        <f>+N263*(Data_FRED!C125)</f>
        <v>4.6001264007408333E-3</v>
      </c>
      <c r="P263" s="12">
        <f t="shared" si="17"/>
        <v>1.0682708162124812</v>
      </c>
    </row>
    <row r="264" spans="3:16" ht="12.5" x14ac:dyDescent="0.25">
      <c r="C264" s="4"/>
      <c r="D264" s="8"/>
      <c r="E264" s="8"/>
      <c r="F264" s="8"/>
      <c r="K264" s="38">
        <v>41338</v>
      </c>
      <c r="L264" s="4">
        <f t="shared" si="15"/>
        <v>2013</v>
      </c>
      <c r="M264" s="12">
        <f>IF(L264=2012,M263,M263*(1+Data_FRED!C126))</f>
        <v>1.078441282631565</v>
      </c>
      <c r="N264" s="4">
        <f t="shared" si="16"/>
        <v>1</v>
      </c>
      <c r="O264" s="19">
        <f>+N264*(Data_FRED!C126)</f>
        <v>9.5204944895365129E-3</v>
      </c>
      <c r="P264" s="12">
        <f t="shared" si="17"/>
        <v>1.078441282631565</v>
      </c>
    </row>
    <row r="265" spans="3:16" ht="12.5" x14ac:dyDescent="0.25">
      <c r="C265" s="4"/>
      <c r="D265" s="8"/>
      <c r="E265" s="8"/>
      <c r="F265" s="8"/>
      <c r="K265" s="38">
        <v>41339</v>
      </c>
      <c r="L265" s="4">
        <f t="shared" si="15"/>
        <v>2013</v>
      </c>
      <c r="M265" s="12">
        <f>IF(L265=2012,M264,M264*(1+Data_FRED!C127))</f>
        <v>1.0796102868463109</v>
      </c>
      <c r="N265" s="4">
        <f t="shared" si="16"/>
        <v>1</v>
      </c>
      <c r="O265" s="19">
        <f>+N265*(Data_FRED!C127)</f>
        <v>1.0839757653689358E-3</v>
      </c>
      <c r="P265" s="12">
        <f t="shared" si="17"/>
        <v>1.0796102868463109</v>
      </c>
    </row>
    <row r="266" spans="3:16" ht="12.5" x14ac:dyDescent="0.25">
      <c r="C266" s="4"/>
      <c r="D266" s="8"/>
      <c r="E266" s="8"/>
      <c r="F266" s="8"/>
      <c r="K266" s="38">
        <v>41340</v>
      </c>
      <c r="L266" s="4">
        <f t="shared" si="15"/>
        <v>2013</v>
      </c>
      <c r="M266" s="12">
        <f>IF(L266=2012,M265,M265*(1+Data_FRED!C128))</f>
        <v>1.0815695764985429</v>
      </c>
      <c r="N266" s="4">
        <f t="shared" si="16"/>
        <v>1</v>
      </c>
      <c r="O266" s="19">
        <f>+N266*(Data_FRED!C128)</f>
        <v>1.8148119521493281E-3</v>
      </c>
      <c r="P266" s="12">
        <f t="shared" si="17"/>
        <v>1.0815695764985429</v>
      </c>
    </row>
    <row r="267" spans="3:16" ht="12.5" x14ac:dyDescent="0.25">
      <c r="C267" s="4"/>
      <c r="D267" s="8"/>
      <c r="E267" s="8"/>
      <c r="F267" s="8"/>
      <c r="K267" s="38">
        <v>41341</v>
      </c>
      <c r="L267" s="4">
        <f t="shared" si="15"/>
        <v>2013</v>
      </c>
      <c r="M267" s="12">
        <f>IF(L267=2012,M266,M266*(1+Data_FRED!C129))</f>
        <v>1.0864053826764639</v>
      </c>
      <c r="N267" s="4">
        <f t="shared" si="16"/>
        <v>1</v>
      </c>
      <c r="O267" s="19">
        <f>+N267*(Data_FRED!C129)</f>
        <v>4.4711004109199912E-3</v>
      </c>
      <c r="P267" s="12">
        <f t="shared" si="17"/>
        <v>1.0864053826764639</v>
      </c>
    </row>
    <row r="268" spans="3:16" ht="12.5" x14ac:dyDescent="0.25">
      <c r="C268" s="4"/>
      <c r="D268" s="8"/>
      <c r="E268" s="8"/>
      <c r="F268" s="8"/>
      <c r="K268" s="38">
        <v>41344</v>
      </c>
      <c r="L268" s="4">
        <f t="shared" si="15"/>
        <v>2013</v>
      </c>
      <c r="M268" s="12">
        <f>IF(L268=2012,M267,M267*(1+Data_FRED!C130))</f>
        <v>1.0899295430227969</v>
      </c>
      <c r="N268" s="4">
        <f t="shared" si="16"/>
        <v>1</v>
      </c>
      <c r="O268" s="19">
        <f>+N268*(Data_FRED!C130)</f>
        <v>3.2438723173948535E-3</v>
      </c>
      <c r="P268" s="12">
        <f t="shared" si="17"/>
        <v>1.0899295430227969</v>
      </c>
    </row>
    <row r="269" spans="3:16" ht="12.5" x14ac:dyDescent="0.25">
      <c r="C269" s="4"/>
      <c r="D269" s="8"/>
      <c r="E269" s="8"/>
      <c r="F269" s="8"/>
      <c r="K269" s="38">
        <v>41345</v>
      </c>
      <c r="L269" s="4">
        <f t="shared" si="15"/>
        <v>2013</v>
      </c>
      <c r="M269" s="12">
        <f>IF(L269=2012,M268,M268*(1+Data_FRED!C131))</f>
        <v>1.0873070072634183</v>
      </c>
      <c r="N269" s="4">
        <f t="shared" si="16"/>
        <v>1</v>
      </c>
      <c r="O269" s="19">
        <f>+N269*(Data_FRED!C131)</f>
        <v>-2.4061516417888235E-3</v>
      </c>
      <c r="P269" s="12">
        <f t="shared" si="17"/>
        <v>1.0873070072634183</v>
      </c>
    </row>
    <row r="270" spans="3:16" ht="12.5" x14ac:dyDescent="0.25">
      <c r="C270" s="4"/>
      <c r="D270" s="8"/>
      <c r="E270" s="8"/>
      <c r="F270" s="8"/>
      <c r="K270" s="38">
        <v>41346</v>
      </c>
      <c r="L270" s="4">
        <f t="shared" si="15"/>
        <v>2013</v>
      </c>
      <c r="M270" s="12">
        <f>IF(L270=2012,M269,M269*(1+Data_FRED!C132))</f>
        <v>1.0887348196957061</v>
      </c>
      <c r="N270" s="4">
        <f t="shared" si="16"/>
        <v>1</v>
      </c>
      <c r="O270" s="19">
        <f>+N270*(Data_FRED!C132)</f>
        <v>1.3131640123256268E-3</v>
      </c>
      <c r="P270" s="12">
        <f t="shared" si="17"/>
        <v>1.0887348196957061</v>
      </c>
    </row>
    <row r="271" spans="3:16" ht="12.5" x14ac:dyDescent="0.25">
      <c r="C271" s="4"/>
      <c r="D271" s="8"/>
      <c r="E271" s="8"/>
      <c r="F271" s="8"/>
      <c r="K271" s="38">
        <v>41347</v>
      </c>
      <c r="L271" s="4">
        <f t="shared" si="15"/>
        <v>2013</v>
      </c>
      <c r="M271" s="12">
        <f>IF(L271=2012,M270,M270*(1+Data_FRED!C133))</f>
        <v>1.0948179918229579</v>
      </c>
      <c r="N271" s="4">
        <f t="shared" si="16"/>
        <v>1</v>
      </c>
      <c r="O271" s="19">
        <f>+N271*(Data_FRED!C133)</f>
        <v>5.5873772173025285E-3</v>
      </c>
      <c r="P271" s="12">
        <f t="shared" si="17"/>
        <v>1.0948179918229579</v>
      </c>
    </row>
    <row r="272" spans="3:16" ht="12.5" x14ac:dyDescent="0.25">
      <c r="C272" s="4"/>
      <c r="D272" s="8"/>
      <c r="E272" s="8"/>
      <c r="F272" s="8"/>
      <c r="K272" s="38">
        <v>41348</v>
      </c>
      <c r="L272" s="4">
        <f t="shared" si="15"/>
        <v>2013</v>
      </c>
      <c r="M272" s="12">
        <f>IF(L272=2012,M271,M271*(1+Data_FRED!C134))</f>
        <v>1.093044654952475</v>
      </c>
      <c r="N272" s="4">
        <f t="shared" si="16"/>
        <v>1</v>
      </c>
      <c r="O272" s="19">
        <f>+N272*(Data_FRED!C134)</f>
        <v>-1.6197549581095975E-3</v>
      </c>
      <c r="P272" s="12">
        <f t="shared" si="17"/>
        <v>1.093044654952475</v>
      </c>
    </row>
    <row r="273" spans="3:16" ht="12.5" x14ac:dyDescent="0.25">
      <c r="C273" s="4"/>
      <c r="D273" s="8"/>
      <c r="E273" s="8"/>
      <c r="F273" s="8"/>
      <c r="K273" s="38">
        <v>41351</v>
      </c>
      <c r="L273" s="4">
        <f t="shared" ref="L273:L336" si="18">+YEAR(K273)</f>
        <v>2013</v>
      </c>
      <c r="M273" s="12">
        <f>IF(L273=2012,M272,M272*(1+Data_FRED!C135))</f>
        <v>1.0870049428284332</v>
      </c>
      <c r="N273" s="4">
        <f t="shared" ref="N273:N336" si="19">+SUMIF($C$143:$C$153,L273,$D$143:$D$153)</f>
        <v>1</v>
      </c>
      <c r="O273" s="19">
        <f>+N273*(Data_FRED!C135)</f>
        <v>-5.5255858913691377E-3</v>
      </c>
      <c r="P273" s="12">
        <f t="shared" ref="P273:P336" si="20">P272*(1+O273)</f>
        <v>1.0870049428284332</v>
      </c>
    </row>
    <row r="274" spans="3:16" ht="12.5" x14ac:dyDescent="0.25">
      <c r="C274" s="4"/>
      <c r="D274" s="8"/>
      <c r="E274" s="8"/>
      <c r="F274" s="8"/>
      <c r="K274" s="38">
        <v>41352</v>
      </c>
      <c r="L274" s="4">
        <f t="shared" si="18"/>
        <v>2013</v>
      </c>
      <c r="M274" s="12">
        <f>IF(L274=2012,M273,M273*(1+Data_FRED!C136))</f>
        <v>1.0843684521440715</v>
      </c>
      <c r="N274" s="4">
        <f t="shared" si="19"/>
        <v>1</v>
      </c>
      <c r="O274" s="19">
        <f>+N274*(Data_FRED!C136)</f>
        <v>-2.4254633815200036E-3</v>
      </c>
      <c r="P274" s="12">
        <f t="shared" si="20"/>
        <v>1.0843684521440715</v>
      </c>
    </row>
    <row r="275" spans="3:16" ht="12.5" x14ac:dyDescent="0.25">
      <c r="C275" s="4"/>
      <c r="D275" s="8"/>
      <c r="E275" s="8"/>
      <c r="F275" s="8"/>
      <c r="K275" s="38">
        <v>41353</v>
      </c>
      <c r="L275" s="4">
        <f t="shared" si="18"/>
        <v>2013</v>
      </c>
      <c r="M275" s="12">
        <f>IF(L275=2012,M274,M274*(1+Data_FRED!C137))</f>
        <v>1.0916067924364745</v>
      </c>
      <c r="N275" s="4">
        <f t="shared" si="19"/>
        <v>1</v>
      </c>
      <c r="O275" s="19">
        <f>+N275*(Data_FRED!C137)</f>
        <v>6.6751668015524457E-3</v>
      </c>
      <c r="P275" s="12">
        <f t="shared" si="20"/>
        <v>1.0916067924364745</v>
      </c>
    </row>
    <row r="276" spans="3:16" ht="12.5" x14ac:dyDescent="0.25">
      <c r="C276" s="4"/>
      <c r="D276" s="8"/>
      <c r="E276" s="8"/>
      <c r="F276" s="8"/>
      <c r="K276" s="38">
        <v>41354</v>
      </c>
      <c r="L276" s="4">
        <f t="shared" si="18"/>
        <v>2013</v>
      </c>
      <c r="M276" s="12">
        <f>IF(L276=2012,M275,M275*(1+Data_FRED!C138))</f>
        <v>1.0825279201344695</v>
      </c>
      <c r="N276" s="4">
        <f t="shared" si="19"/>
        <v>1</v>
      </c>
      <c r="O276" s="19">
        <f>+N276*(Data_FRED!C138)</f>
        <v>-8.3169804044007662E-3</v>
      </c>
      <c r="P276" s="12">
        <f t="shared" si="20"/>
        <v>1.0825279201344695</v>
      </c>
    </row>
    <row r="277" spans="3:16" ht="12.5" x14ac:dyDescent="0.25">
      <c r="C277" s="4"/>
      <c r="D277" s="8"/>
      <c r="E277" s="8"/>
      <c r="F277" s="8"/>
      <c r="K277" s="38">
        <v>41355</v>
      </c>
      <c r="L277" s="4">
        <f t="shared" si="18"/>
        <v>2013</v>
      </c>
      <c r="M277" s="12">
        <f>IF(L277=2012,M276,M276*(1+Data_FRED!C139))</f>
        <v>1.090266550651837</v>
      </c>
      <c r="N277" s="4">
        <f t="shared" si="19"/>
        <v>1</v>
      </c>
      <c r="O277" s="19">
        <f>+N277*(Data_FRED!C139)</f>
        <v>7.1486659821265496E-3</v>
      </c>
      <c r="P277" s="12">
        <f t="shared" si="20"/>
        <v>1.090266550651837</v>
      </c>
    </row>
    <row r="278" spans="3:16" ht="12.5" x14ac:dyDescent="0.25">
      <c r="C278" s="4"/>
      <c r="D278" s="8"/>
      <c r="E278" s="8"/>
      <c r="F278" s="8"/>
      <c r="K278" s="38">
        <v>41358</v>
      </c>
      <c r="L278" s="4">
        <f t="shared" si="18"/>
        <v>2013</v>
      </c>
      <c r="M278" s="12">
        <f>IF(L278=2012,M277,M277*(1+Data_FRED!C140))</f>
        <v>1.0866189743620387</v>
      </c>
      <c r="N278" s="4">
        <f t="shared" si="19"/>
        <v>1</v>
      </c>
      <c r="O278" s="19">
        <f>+N278*(Data_FRED!C140)</f>
        <v>-3.3455821309178592E-3</v>
      </c>
      <c r="P278" s="12">
        <f t="shared" si="20"/>
        <v>1.0866189743620387</v>
      </c>
    </row>
    <row r="279" spans="3:16" ht="12.5" x14ac:dyDescent="0.25">
      <c r="C279" s="4"/>
      <c r="D279" s="8"/>
      <c r="E279" s="8"/>
      <c r="F279" s="8"/>
      <c r="K279" s="38">
        <v>41359</v>
      </c>
      <c r="L279" s="4">
        <f t="shared" si="18"/>
        <v>2013</v>
      </c>
      <c r="M279" s="12">
        <f>IF(L279=2012,M278,M278*(1+Data_FRED!C141))</f>
        <v>1.0950456099110135</v>
      </c>
      <c r="N279" s="4">
        <f t="shared" si="19"/>
        <v>1</v>
      </c>
      <c r="O279" s="19">
        <f>+N279*(Data_FRED!C141)</f>
        <v>7.7549129435386119E-3</v>
      </c>
      <c r="P279" s="12">
        <f t="shared" si="20"/>
        <v>1.0950456099110135</v>
      </c>
    </row>
    <row r="280" spans="3:16" ht="12.5" x14ac:dyDescent="0.25">
      <c r="C280" s="4"/>
      <c r="D280" s="8"/>
      <c r="E280" s="8"/>
      <c r="F280" s="8"/>
      <c r="K280" s="38">
        <v>41360</v>
      </c>
      <c r="L280" s="4">
        <f t="shared" si="18"/>
        <v>2013</v>
      </c>
      <c r="M280" s="12">
        <f>IF(L280=2012,M279,M279*(1+Data_FRED!C142))</f>
        <v>1.0944011811091805</v>
      </c>
      <c r="N280" s="4">
        <f t="shared" si="19"/>
        <v>1</v>
      </c>
      <c r="O280" s="19">
        <f>+N280*(Data_FRED!C142)</f>
        <v>-5.8849494121564802E-4</v>
      </c>
      <c r="P280" s="12">
        <f t="shared" si="20"/>
        <v>1.0944011811091805</v>
      </c>
    </row>
    <row r="281" spans="3:16" ht="12.5" x14ac:dyDescent="0.25">
      <c r="C281" s="4"/>
      <c r="D281" s="8"/>
      <c r="E281" s="8"/>
      <c r="F281" s="8"/>
      <c r="K281" s="38">
        <v>41361</v>
      </c>
      <c r="L281" s="4">
        <f t="shared" si="18"/>
        <v>2013</v>
      </c>
      <c r="M281" s="12">
        <f>IF(L281=2012,M280,M280*(1+Data_FRED!C143))</f>
        <v>1.0988318480005375</v>
      </c>
      <c r="N281" s="4">
        <f t="shared" si="19"/>
        <v>1</v>
      </c>
      <c r="O281" s="19">
        <f>+N281*(Data_FRED!C143)</f>
        <v>4.0484851148155808E-3</v>
      </c>
      <c r="P281" s="12">
        <f t="shared" si="20"/>
        <v>1.0988318480005375</v>
      </c>
    </row>
    <row r="282" spans="3:16" ht="12.5" x14ac:dyDescent="0.25">
      <c r="C282" s="4"/>
      <c r="D282" s="8"/>
      <c r="E282" s="8"/>
      <c r="F282" s="8"/>
      <c r="K282" s="38">
        <v>41365</v>
      </c>
      <c r="L282" s="4">
        <f t="shared" si="18"/>
        <v>2013</v>
      </c>
      <c r="M282" s="12">
        <f>IF(L282=2012,M281,M281*(1+Data_FRED!C144))</f>
        <v>1.0939050350529596</v>
      </c>
      <c r="N282" s="4">
        <f t="shared" si="19"/>
        <v>1</v>
      </c>
      <c r="O282" s="19">
        <f>+N282*(Data_FRED!C144)</f>
        <v>-4.4836823364220995E-3</v>
      </c>
      <c r="P282" s="12">
        <f t="shared" si="20"/>
        <v>1.0939050350529596</v>
      </c>
    </row>
    <row r="283" spans="3:16" ht="12.5" x14ac:dyDescent="0.25">
      <c r="C283" s="4"/>
      <c r="D283" s="8"/>
      <c r="E283" s="8"/>
      <c r="F283" s="8"/>
      <c r="K283" s="38">
        <v>41366</v>
      </c>
      <c r="L283" s="4">
        <f t="shared" si="18"/>
        <v>2013</v>
      </c>
      <c r="M283" s="12">
        <f>IF(L283=2012,M282,M282*(1+Data_FRED!C145))</f>
        <v>1.0995484495929986</v>
      </c>
      <c r="N283" s="4">
        <f t="shared" si="19"/>
        <v>1</v>
      </c>
      <c r="O283" s="19">
        <f>+N283*(Data_FRED!C145)</f>
        <v>5.1589620297942326E-3</v>
      </c>
      <c r="P283" s="12">
        <f t="shared" si="20"/>
        <v>1.0995484495929986</v>
      </c>
    </row>
    <row r="284" spans="3:16" ht="12.5" x14ac:dyDescent="0.25">
      <c r="C284" s="4"/>
      <c r="D284" s="8"/>
      <c r="E284" s="8"/>
      <c r="F284" s="8"/>
      <c r="K284" s="38">
        <v>41367</v>
      </c>
      <c r="L284" s="4">
        <f t="shared" si="18"/>
        <v>2013</v>
      </c>
      <c r="M284" s="12">
        <f>IF(L284=2012,M283,M283*(1+Data_FRED!C146))</f>
        <v>1.0878909319167178</v>
      </c>
      <c r="N284" s="4">
        <f t="shared" si="19"/>
        <v>1</v>
      </c>
      <c r="O284" s="19">
        <f>+N284*(Data_FRED!C146)</f>
        <v>-1.0602095506201462E-2</v>
      </c>
      <c r="P284" s="12">
        <f t="shared" si="20"/>
        <v>1.0878909319167178</v>
      </c>
    </row>
    <row r="285" spans="3:16" ht="12.5" x14ac:dyDescent="0.25">
      <c r="C285" s="4"/>
      <c r="D285" s="8"/>
      <c r="E285" s="8"/>
      <c r="F285" s="8"/>
      <c r="K285" s="38">
        <v>41368</v>
      </c>
      <c r="L285" s="4">
        <f t="shared" si="18"/>
        <v>2013</v>
      </c>
      <c r="M285" s="12">
        <f>IF(L285=2012,M284,M284*(1+Data_FRED!C147))</f>
        <v>1.0922862874104533</v>
      </c>
      <c r="N285" s="4">
        <f t="shared" si="19"/>
        <v>1</v>
      </c>
      <c r="O285" s="19">
        <f>+N285*(Data_FRED!C147)</f>
        <v>4.0402538202902035E-3</v>
      </c>
      <c r="P285" s="12">
        <f t="shared" si="20"/>
        <v>1.0922862874104533</v>
      </c>
    </row>
    <row r="286" spans="3:16" ht="12.5" x14ac:dyDescent="0.25">
      <c r="C286" s="4"/>
      <c r="D286" s="8"/>
      <c r="E286" s="8"/>
      <c r="F286" s="8"/>
      <c r="K286" s="38">
        <v>41369</v>
      </c>
      <c r="L286" s="4">
        <f t="shared" si="18"/>
        <v>2013</v>
      </c>
      <c r="M286" s="12">
        <f>IF(L286=2012,M285,M285*(1+Data_FRED!C148))</f>
        <v>1.087584894385861</v>
      </c>
      <c r="N286" s="4">
        <f t="shared" si="19"/>
        <v>1</v>
      </c>
      <c r="O286" s="19">
        <f>+N286*(Data_FRED!C148)</f>
        <v>-4.3041765503969041E-3</v>
      </c>
      <c r="P286" s="12">
        <f t="shared" si="20"/>
        <v>1.087584894385861</v>
      </c>
    </row>
    <row r="287" spans="3:16" ht="12.5" x14ac:dyDescent="0.25">
      <c r="C287" s="4"/>
      <c r="D287" s="8"/>
      <c r="E287" s="8"/>
      <c r="F287" s="8"/>
      <c r="K287" s="38">
        <v>41372</v>
      </c>
      <c r="L287" s="4">
        <f t="shared" si="18"/>
        <v>2013</v>
      </c>
      <c r="M287" s="12">
        <f>IF(L287=2012,M286,M286*(1+Data_FRED!C149))</f>
        <v>1.0944182033163783</v>
      </c>
      <c r="N287" s="4">
        <f t="shared" si="19"/>
        <v>1</v>
      </c>
      <c r="O287" s="19">
        <f>+N287*(Data_FRED!C149)</f>
        <v>6.2830119890327149E-3</v>
      </c>
      <c r="P287" s="12">
        <f t="shared" si="20"/>
        <v>1.0944182033163783</v>
      </c>
    </row>
    <row r="288" spans="3:16" ht="12.5" x14ac:dyDescent="0.25">
      <c r="C288" s="4"/>
      <c r="D288" s="8"/>
      <c r="E288" s="8"/>
      <c r="F288" s="8"/>
      <c r="K288" s="38">
        <v>41373</v>
      </c>
      <c r="L288" s="4">
        <f t="shared" si="18"/>
        <v>2013</v>
      </c>
      <c r="M288" s="12">
        <f>IF(L288=2012,M287,M287*(1+Data_FRED!C150))</f>
        <v>1.0982902995529258</v>
      </c>
      <c r="N288" s="4">
        <f t="shared" si="19"/>
        <v>1</v>
      </c>
      <c r="O288" s="19">
        <f>+N288*(Data_FRED!C150)</f>
        <v>3.5380407825949659E-3</v>
      </c>
      <c r="P288" s="12">
        <f t="shared" si="20"/>
        <v>1.0982902995529258</v>
      </c>
    </row>
    <row r="289" spans="3:16" ht="12.5" x14ac:dyDescent="0.25">
      <c r="C289" s="4"/>
      <c r="D289" s="8"/>
      <c r="E289" s="8"/>
      <c r="F289" s="8"/>
      <c r="K289" s="38">
        <v>41374</v>
      </c>
      <c r="L289" s="4">
        <f t="shared" si="18"/>
        <v>2013</v>
      </c>
      <c r="M289" s="12">
        <f>IF(L289=2012,M288,M288*(1+Data_FRED!C151))</f>
        <v>1.1115965766906599</v>
      </c>
      <c r="N289" s="4">
        <f t="shared" si="19"/>
        <v>1</v>
      </c>
      <c r="O289" s="19">
        <f>+N289*(Data_FRED!C151)</f>
        <v>1.2115446292433605E-2</v>
      </c>
      <c r="P289" s="12">
        <f t="shared" si="20"/>
        <v>1.1115965766906599</v>
      </c>
    </row>
    <row r="290" spans="3:16" ht="12.5" x14ac:dyDescent="0.25">
      <c r="C290" s="4"/>
      <c r="D290" s="8"/>
      <c r="E290" s="8"/>
      <c r="F290" s="8"/>
      <c r="K290" s="38">
        <v>41375</v>
      </c>
      <c r="L290" s="4">
        <f t="shared" si="18"/>
        <v>2013</v>
      </c>
      <c r="M290" s="12">
        <f>IF(L290=2012,M289,M289*(1+Data_FRED!C152))</f>
        <v>1.1155382391732533</v>
      </c>
      <c r="N290" s="4">
        <f t="shared" si="19"/>
        <v>1</v>
      </c>
      <c r="O290" s="19">
        <f>+N290*(Data_FRED!C152)</f>
        <v>3.5459469426653589E-3</v>
      </c>
      <c r="P290" s="12">
        <f t="shared" si="20"/>
        <v>1.1155382391732533</v>
      </c>
    </row>
    <row r="291" spans="3:16" ht="12.5" x14ac:dyDescent="0.25">
      <c r="C291" s="4"/>
      <c r="D291" s="8"/>
      <c r="E291" s="8"/>
      <c r="F291" s="8"/>
      <c r="K291" s="38">
        <v>41376</v>
      </c>
      <c r="L291" s="4">
        <f t="shared" si="18"/>
        <v>2013</v>
      </c>
      <c r="M291" s="12">
        <f>IF(L291=2012,M290,M290*(1+Data_FRED!C153))</f>
        <v>1.1123692337418303</v>
      </c>
      <c r="N291" s="4">
        <f t="shared" si="19"/>
        <v>1</v>
      </c>
      <c r="O291" s="19">
        <f>+N291*(Data_FRED!C153)</f>
        <v>-2.8407860171352811E-3</v>
      </c>
      <c r="P291" s="12">
        <f t="shared" si="20"/>
        <v>1.1123692337418303</v>
      </c>
    </row>
    <row r="292" spans="3:16" ht="12.5" x14ac:dyDescent="0.25">
      <c r="C292" s="4"/>
      <c r="D292" s="8"/>
      <c r="E292" s="8"/>
      <c r="F292" s="8"/>
      <c r="K292" s="38">
        <v>41379</v>
      </c>
      <c r="L292" s="4">
        <f t="shared" si="18"/>
        <v>2013</v>
      </c>
      <c r="M292" s="12">
        <f>IF(L292=2012,M291,M291*(1+Data_FRED!C154))</f>
        <v>1.0865243018231383</v>
      </c>
      <c r="N292" s="4">
        <f t="shared" si="19"/>
        <v>1</v>
      </c>
      <c r="O292" s="19">
        <f>+N292*(Data_FRED!C154)</f>
        <v>-2.3234130479996954E-2</v>
      </c>
      <c r="P292" s="12">
        <f t="shared" si="20"/>
        <v>1.0865243018231383</v>
      </c>
    </row>
    <row r="293" spans="3:16" ht="12.5" x14ac:dyDescent="0.25">
      <c r="D293" s="8"/>
      <c r="K293" s="38">
        <v>41380</v>
      </c>
      <c r="L293" s="4">
        <f t="shared" si="18"/>
        <v>2013</v>
      </c>
      <c r="M293" s="12">
        <f>IF(L293=2012,M292,M292*(1+Data_FRED!C155))</f>
        <v>1.1019593199209301</v>
      </c>
      <c r="N293" s="4">
        <f t="shared" si="19"/>
        <v>1</v>
      </c>
      <c r="O293" s="19">
        <f>+N293*(Data_FRED!C155)</f>
        <v>1.4205865503323178E-2</v>
      </c>
      <c r="P293" s="12">
        <f t="shared" si="20"/>
        <v>1.1019593199209301</v>
      </c>
    </row>
    <row r="294" spans="3:16" ht="12.5" x14ac:dyDescent="0.25">
      <c r="C294" s="8"/>
      <c r="D294" s="8"/>
      <c r="K294" s="38">
        <v>41381</v>
      </c>
      <c r="L294" s="4">
        <f t="shared" si="18"/>
        <v>2013</v>
      </c>
      <c r="M294" s="12">
        <f>IF(L294=2012,M293,M293*(1+Data_FRED!C156))</f>
        <v>1.0860565547826795</v>
      </c>
      <c r="N294" s="4">
        <f t="shared" si="19"/>
        <v>1</v>
      </c>
      <c r="O294" s="19">
        <f>+N294*(Data_FRED!C156)</f>
        <v>-1.4431354089724242E-2</v>
      </c>
      <c r="P294" s="12">
        <f t="shared" si="20"/>
        <v>1.0860565547826795</v>
      </c>
    </row>
    <row r="295" spans="3:16" ht="12.5" x14ac:dyDescent="0.25">
      <c r="D295" s="8"/>
      <c r="K295" s="38">
        <v>41382</v>
      </c>
      <c r="L295" s="4">
        <f t="shared" si="18"/>
        <v>2013</v>
      </c>
      <c r="M295" s="12">
        <f>IF(L295=2012,M294,M294*(1+Data_FRED!C157))</f>
        <v>1.0787544099039912</v>
      </c>
      <c r="N295" s="4">
        <f t="shared" si="19"/>
        <v>1</v>
      </c>
      <c r="O295" s="19">
        <f>+N295*(Data_FRED!C157)</f>
        <v>-6.7235401752622328E-3</v>
      </c>
      <c r="P295" s="12">
        <f t="shared" si="20"/>
        <v>1.0787544099039912</v>
      </c>
    </row>
    <row r="296" spans="3:16" ht="12.5" x14ac:dyDescent="0.25">
      <c r="C296" s="8"/>
      <c r="D296" s="8"/>
      <c r="K296" s="38">
        <v>41383</v>
      </c>
      <c r="L296" s="4">
        <f t="shared" si="18"/>
        <v>2013</v>
      </c>
      <c r="M296" s="12">
        <f>IF(L296=2012,M295,M295*(1+Data_FRED!C158))</f>
        <v>1.0882571354392465</v>
      </c>
      <c r="N296" s="4">
        <f t="shared" si="19"/>
        <v>1</v>
      </c>
      <c r="O296" s="19">
        <f>+N296*(Data_FRED!C158)</f>
        <v>8.8089795490163252E-3</v>
      </c>
      <c r="P296" s="12">
        <f t="shared" si="20"/>
        <v>1.0882571354392465</v>
      </c>
    </row>
    <row r="297" spans="3:16" ht="12.5" x14ac:dyDescent="0.25">
      <c r="C297" s="8"/>
      <c r="D297" s="8"/>
      <c r="K297" s="38">
        <v>41386</v>
      </c>
      <c r="L297" s="4">
        <f t="shared" si="18"/>
        <v>2013</v>
      </c>
      <c r="M297" s="12">
        <f>IF(L297=2012,M296,M296*(1+Data_FRED!C159))</f>
        <v>1.0933183997826734</v>
      </c>
      <c r="N297" s="4">
        <f t="shared" si="19"/>
        <v>1</v>
      </c>
      <c r="O297" s="19">
        <f>+N297*(Data_FRED!C159)</f>
        <v>4.6507982154273889E-3</v>
      </c>
      <c r="P297" s="12">
        <f t="shared" si="20"/>
        <v>1.0933183997826734</v>
      </c>
    </row>
    <row r="298" spans="3:16" ht="12.5" x14ac:dyDescent="0.25">
      <c r="C298" s="8"/>
      <c r="D298" s="8"/>
      <c r="K298" s="38">
        <v>41387</v>
      </c>
      <c r="L298" s="4">
        <f t="shared" si="18"/>
        <v>2013</v>
      </c>
      <c r="M298" s="12">
        <f>IF(L298=2012,M297,M297*(1+Data_FRED!C160))</f>
        <v>1.1046509667041557</v>
      </c>
      <c r="N298" s="4">
        <f t="shared" si="19"/>
        <v>1</v>
      </c>
      <c r="O298" s="19">
        <f>+N298*(Data_FRED!C160)</f>
        <v>1.0365294248898439E-2</v>
      </c>
      <c r="P298" s="12">
        <f t="shared" si="20"/>
        <v>1.1046509667041557</v>
      </c>
    </row>
    <row r="299" spans="3:16" ht="12.5" x14ac:dyDescent="0.25">
      <c r="C299" s="8"/>
      <c r="D299" s="8"/>
      <c r="K299" s="38">
        <v>41388</v>
      </c>
      <c r="L299" s="4">
        <f t="shared" si="18"/>
        <v>2013</v>
      </c>
      <c r="M299" s="12">
        <f>IF(L299=2012,M298,M298*(1+Data_FRED!C161))</f>
        <v>1.1046579635464535</v>
      </c>
      <c r="N299" s="4">
        <f t="shared" si="19"/>
        <v>1</v>
      </c>
      <c r="O299" s="19">
        <f>+N299*(Data_FRED!C161)</f>
        <v>6.3339846780946741E-6</v>
      </c>
      <c r="P299" s="12">
        <f t="shared" si="20"/>
        <v>1.1046579635464535</v>
      </c>
    </row>
    <row r="300" spans="3:16" ht="12.5" x14ac:dyDescent="0.25">
      <c r="C300" s="8"/>
      <c r="D300" s="8"/>
      <c r="K300" s="38">
        <v>41389</v>
      </c>
      <c r="L300" s="4">
        <f t="shared" si="18"/>
        <v>2013</v>
      </c>
      <c r="M300" s="12">
        <f>IF(L300=2012,M299,M299*(1+Data_FRED!C162))</f>
        <v>1.1091059989043444</v>
      </c>
      <c r="N300" s="4">
        <f t="shared" si="19"/>
        <v>1</v>
      </c>
      <c r="O300" s="19">
        <f>+N300*(Data_FRED!C162)</f>
        <v>4.0266177447456745E-3</v>
      </c>
      <c r="P300" s="12">
        <f t="shared" si="20"/>
        <v>1.1091059989043444</v>
      </c>
    </row>
    <row r="301" spans="3:16" ht="12.5" x14ac:dyDescent="0.25">
      <c r="C301" s="8"/>
      <c r="D301" s="8"/>
      <c r="K301" s="38">
        <v>41390</v>
      </c>
      <c r="L301" s="4">
        <f t="shared" si="18"/>
        <v>2013</v>
      </c>
      <c r="M301" s="12">
        <f>IF(L301=2012,M300,M300*(1+Data_FRED!C163))</f>
        <v>1.1070610469347308</v>
      </c>
      <c r="N301" s="4">
        <f t="shared" si="19"/>
        <v>1</v>
      </c>
      <c r="O301" s="19">
        <f>+N301*(Data_FRED!C163)</f>
        <v>-1.8437840671979098E-3</v>
      </c>
      <c r="P301" s="12">
        <f t="shared" si="20"/>
        <v>1.1070610469347308</v>
      </c>
    </row>
    <row r="302" spans="3:16" ht="12.5" x14ac:dyDescent="0.25">
      <c r="C302" s="8"/>
      <c r="D302" s="8"/>
      <c r="K302" s="38">
        <v>41393</v>
      </c>
      <c r="L302" s="4">
        <f t="shared" si="18"/>
        <v>2013</v>
      </c>
      <c r="M302" s="12">
        <f>IF(L302=2012,M301,M301*(1+Data_FRED!C164))</f>
        <v>1.1149879565072487</v>
      </c>
      <c r="N302" s="4">
        <f t="shared" si="19"/>
        <v>1</v>
      </c>
      <c r="O302" s="19">
        <f>+N302*(Data_FRED!C164)</f>
        <v>7.1603183893662135E-3</v>
      </c>
      <c r="P302" s="12">
        <f t="shared" si="20"/>
        <v>1.1149879565072487</v>
      </c>
    </row>
    <row r="303" spans="3:16" ht="12.5" x14ac:dyDescent="0.25">
      <c r="C303" s="8"/>
      <c r="D303" s="8"/>
      <c r="K303" s="38">
        <v>41394</v>
      </c>
      <c r="L303" s="4">
        <f t="shared" si="18"/>
        <v>2013</v>
      </c>
      <c r="M303" s="12">
        <f>IF(L303=2012,M302,M302*(1+Data_FRED!C165))</f>
        <v>1.1177551802766046</v>
      </c>
      <c r="N303" s="4">
        <f t="shared" si="19"/>
        <v>1</v>
      </c>
      <c r="O303" s="19">
        <f>+N303*(Data_FRED!C165)</f>
        <v>2.4818418469955725E-3</v>
      </c>
      <c r="P303" s="12">
        <f t="shared" si="20"/>
        <v>1.1177551802766046</v>
      </c>
    </row>
    <row r="304" spans="3:16" ht="12.5" x14ac:dyDescent="0.25">
      <c r="C304" s="8"/>
      <c r="D304" s="8"/>
      <c r="K304" s="38">
        <v>41395</v>
      </c>
      <c r="L304" s="4">
        <f t="shared" si="18"/>
        <v>2013</v>
      </c>
      <c r="M304" s="12">
        <f>IF(L304=2012,M303,M303*(1+Data_FRED!C166))</f>
        <v>1.1073025201840059</v>
      </c>
      <c r="N304" s="4">
        <f t="shared" si="19"/>
        <v>1</v>
      </c>
      <c r="O304" s="19">
        <f>+N304*(Data_FRED!C166)</f>
        <v>-9.3514754188050771E-3</v>
      </c>
      <c r="P304" s="12">
        <f t="shared" si="20"/>
        <v>1.1073025201840059</v>
      </c>
    </row>
    <row r="305" spans="3:16" ht="12.5" x14ac:dyDescent="0.25">
      <c r="C305" s="8"/>
      <c r="D305" s="8"/>
      <c r="K305" s="38">
        <v>41396</v>
      </c>
      <c r="L305" s="4">
        <f t="shared" si="18"/>
        <v>2013</v>
      </c>
      <c r="M305" s="12">
        <f>IF(L305=2012,M304,M304*(1+Data_FRED!C167))</f>
        <v>1.11767129473084</v>
      </c>
      <c r="N305" s="4">
        <f t="shared" si="19"/>
        <v>1</v>
      </c>
      <c r="O305" s="19">
        <f>+N305*(Data_FRED!C167)</f>
        <v>9.3639943536941335E-3</v>
      </c>
      <c r="P305" s="12">
        <f t="shared" si="20"/>
        <v>1.11767129473084</v>
      </c>
    </row>
    <row r="306" spans="3:16" ht="12.5" x14ac:dyDescent="0.25">
      <c r="C306" s="8"/>
      <c r="D306" s="8"/>
      <c r="K306" s="38">
        <v>41397</v>
      </c>
      <c r="L306" s="4">
        <f t="shared" si="18"/>
        <v>2013</v>
      </c>
      <c r="M306" s="12">
        <f>IF(L306=2012,M305,M305*(1+Data_FRED!C168))</f>
        <v>1.1293839482013877</v>
      </c>
      <c r="N306" s="4">
        <f t="shared" si="19"/>
        <v>1</v>
      </c>
      <c r="O306" s="19">
        <f>+N306*(Data_FRED!C168)</f>
        <v>1.04795153331448E-2</v>
      </c>
      <c r="P306" s="12">
        <f t="shared" si="20"/>
        <v>1.1293839482013877</v>
      </c>
    </row>
    <row r="307" spans="3:16" ht="12.5" x14ac:dyDescent="0.25">
      <c r="C307" s="8"/>
      <c r="D307" s="8"/>
      <c r="K307" s="38">
        <v>41400</v>
      </c>
      <c r="L307" s="4">
        <f t="shared" si="18"/>
        <v>2013</v>
      </c>
      <c r="M307" s="12">
        <f>IF(L307=2012,M306,M306*(1+Data_FRED!C169))</f>
        <v>1.1315365408481837</v>
      </c>
      <c r="N307" s="4">
        <f t="shared" si="19"/>
        <v>1</v>
      </c>
      <c r="O307" s="19">
        <f>+N307*(Data_FRED!C169)</f>
        <v>1.9059883489792062E-3</v>
      </c>
      <c r="P307" s="12">
        <f t="shared" si="20"/>
        <v>1.1315365408481837</v>
      </c>
    </row>
    <row r="308" spans="3:16" ht="12.5" x14ac:dyDescent="0.25">
      <c r="C308" s="8"/>
      <c r="D308" s="8"/>
      <c r="K308" s="38">
        <v>41401</v>
      </c>
      <c r="L308" s="4">
        <f t="shared" si="18"/>
        <v>2013</v>
      </c>
      <c r="M308" s="12">
        <f>IF(L308=2012,M307,M307*(1+Data_FRED!C170))</f>
        <v>1.137439385862298</v>
      </c>
      <c r="N308" s="4">
        <f t="shared" si="19"/>
        <v>1</v>
      </c>
      <c r="O308" s="19">
        <f>+N308*(Data_FRED!C170)</f>
        <v>5.2166631841068997E-3</v>
      </c>
      <c r="P308" s="12">
        <f t="shared" si="20"/>
        <v>1.137439385862298</v>
      </c>
    </row>
    <row r="309" spans="3:16" ht="12.5" x14ac:dyDescent="0.25">
      <c r="C309" s="8"/>
      <c r="D309" s="8"/>
      <c r="K309" s="38">
        <v>41402</v>
      </c>
      <c r="L309" s="4">
        <f t="shared" si="18"/>
        <v>2013</v>
      </c>
      <c r="M309" s="12">
        <f>IF(L309=2012,M308,M308*(1+Data_FRED!C171))</f>
        <v>1.1421376369482299</v>
      </c>
      <c r="N309" s="4">
        <f t="shared" si="19"/>
        <v>1</v>
      </c>
      <c r="O309" s="19">
        <f>+N309*(Data_FRED!C171)</f>
        <v>4.1305507302880854E-3</v>
      </c>
      <c r="P309" s="12">
        <f t="shared" si="20"/>
        <v>1.1421376369482299</v>
      </c>
    </row>
    <row r="310" spans="3:16" ht="12.5" x14ac:dyDescent="0.25">
      <c r="C310" s="8"/>
      <c r="D310" s="8"/>
      <c r="K310" s="38">
        <v>41403</v>
      </c>
      <c r="L310" s="4">
        <f t="shared" si="18"/>
        <v>2013</v>
      </c>
      <c r="M310" s="12">
        <f>IF(L310=2012,M309,M309*(1+Data_FRED!C172))</f>
        <v>1.1379186022954646</v>
      </c>
      <c r="N310" s="4">
        <f t="shared" si="19"/>
        <v>1</v>
      </c>
      <c r="O310" s="19">
        <f>+N310*(Data_FRED!C172)</f>
        <v>-3.6939809321391258E-3</v>
      </c>
      <c r="P310" s="12">
        <f t="shared" si="20"/>
        <v>1.1379186022954646</v>
      </c>
    </row>
    <row r="311" spans="3:16" ht="12.5" x14ac:dyDescent="0.25">
      <c r="C311" s="8"/>
      <c r="D311" s="8"/>
      <c r="K311" s="38">
        <v>41404</v>
      </c>
      <c r="L311" s="4">
        <f t="shared" si="18"/>
        <v>2013</v>
      </c>
      <c r="M311" s="12">
        <f>IF(L311=2012,M310,M310*(1+Data_FRED!C173))</f>
        <v>1.1428257632442709</v>
      </c>
      <c r="N311" s="4">
        <f t="shared" si="19"/>
        <v>1</v>
      </c>
      <c r="O311" s="19">
        <f>+N311*(Data_FRED!C173)</f>
        <v>4.3124006751514296E-3</v>
      </c>
      <c r="P311" s="12">
        <f t="shared" si="20"/>
        <v>1.1428257632442709</v>
      </c>
    </row>
    <row r="312" spans="3:16" ht="12.5" x14ac:dyDescent="0.25">
      <c r="C312" s="8"/>
      <c r="D312" s="8"/>
      <c r="K312" s="38">
        <v>41407</v>
      </c>
      <c r="L312" s="4">
        <f t="shared" si="18"/>
        <v>2013</v>
      </c>
      <c r="M312" s="12">
        <f>IF(L312=2012,M311,M311*(1+Data_FRED!C174))</f>
        <v>1.1428747294495856</v>
      </c>
      <c r="N312" s="4">
        <f t="shared" si="19"/>
        <v>1</v>
      </c>
      <c r="O312" s="19">
        <f>+N312*(Data_FRED!C174)</f>
        <v>4.2846606096343147E-5</v>
      </c>
      <c r="P312" s="12">
        <f t="shared" si="20"/>
        <v>1.1428747294495856</v>
      </c>
    </row>
    <row r="313" spans="3:16" ht="12.5" x14ac:dyDescent="0.25">
      <c r="C313" s="8"/>
      <c r="D313" s="8"/>
      <c r="K313" s="38">
        <v>41408</v>
      </c>
      <c r="L313" s="4">
        <f t="shared" si="18"/>
        <v>2013</v>
      </c>
      <c r="M313" s="12">
        <f>IF(L313=2012,M312,M312*(1+Data_FRED!C175))</f>
        <v>1.1544075922142789</v>
      </c>
      <c r="N313" s="4">
        <f t="shared" si="19"/>
        <v>1</v>
      </c>
      <c r="O313" s="19">
        <f>+N313*(Data_FRED!C175)</f>
        <v>1.0091099634557102E-2</v>
      </c>
      <c r="P313" s="12">
        <f t="shared" si="20"/>
        <v>1.1544075922142789</v>
      </c>
    </row>
    <row r="314" spans="3:16" ht="12.5" x14ac:dyDescent="0.25">
      <c r="C314" s="8"/>
      <c r="D314" s="8"/>
      <c r="K314" s="38">
        <v>41409</v>
      </c>
      <c r="L314" s="4">
        <f t="shared" si="18"/>
        <v>2013</v>
      </c>
      <c r="M314" s="12">
        <f>IF(L314=2012,M313,M313*(1+Data_FRED!C176))</f>
        <v>1.1602963005146654</v>
      </c>
      <c r="N314" s="4">
        <f t="shared" si="19"/>
        <v>1</v>
      </c>
      <c r="O314" s="19">
        <f>+N314*(Data_FRED!C176)</f>
        <v>5.1010651178161831E-3</v>
      </c>
      <c r="P314" s="12">
        <f t="shared" si="20"/>
        <v>1.1602963005146654</v>
      </c>
    </row>
    <row r="315" spans="3:16" ht="12.5" x14ac:dyDescent="0.25">
      <c r="C315" s="8"/>
      <c r="D315" s="8"/>
      <c r="K315" s="38">
        <v>41410</v>
      </c>
      <c r="L315" s="4">
        <f t="shared" si="18"/>
        <v>2013</v>
      </c>
      <c r="M315" s="12">
        <f>IF(L315=2012,M314,M314*(1+Data_FRED!C177))</f>
        <v>1.1544689483808275</v>
      </c>
      <c r="N315" s="4">
        <f t="shared" si="19"/>
        <v>1</v>
      </c>
      <c r="O315" s="19">
        <f>+N315*(Data_FRED!C177)</f>
        <v>-5.0222965730849136E-3</v>
      </c>
      <c r="P315" s="12">
        <f t="shared" si="20"/>
        <v>1.1544689483808275</v>
      </c>
    </row>
    <row r="316" spans="3:16" ht="12.5" x14ac:dyDescent="0.25">
      <c r="C316" s="8"/>
      <c r="D316" s="8"/>
      <c r="K316" s="38">
        <v>41411</v>
      </c>
      <c r="L316" s="4">
        <f t="shared" si="18"/>
        <v>2013</v>
      </c>
      <c r="M316" s="12">
        <f>IF(L316=2012,M315,M315*(1+Data_FRED!C178))</f>
        <v>1.1662992671116563</v>
      </c>
      <c r="N316" s="4">
        <f t="shared" si="19"/>
        <v>1</v>
      </c>
      <c r="O316" s="19">
        <f>+N316*(Data_FRED!C178)</f>
        <v>1.0247411805593496E-2</v>
      </c>
      <c r="P316" s="12">
        <f t="shared" si="20"/>
        <v>1.1662992671116563</v>
      </c>
    </row>
    <row r="317" spans="3:16" ht="12.5" x14ac:dyDescent="0.25">
      <c r="C317" s="8"/>
      <c r="D317" s="8"/>
      <c r="K317" s="38">
        <v>41414</v>
      </c>
      <c r="L317" s="4">
        <f t="shared" si="18"/>
        <v>2013</v>
      </c>
      <c r="M317" s="12">
        <f>IF(L317=2012,M316,M316*(1+Data_FRED!C179))</f>
        <v>1.1654736328772393</v>
      </c>
      <c r="N317" s="4">
        <f t="shared" si="19"/>
        <v>1</v>
      </c>
      <c r="O317" s="19">
        <f>+N317*(Data_FRED!C179)</f>
        <v>-7.0790941716164719E-4</v>
      </c>
      <c r="P317" s="12">
        <f t="shared" si="20"/>
        <v>1.1654736328772393</v>
      </c>
    </row>
    <row r="318" spans="3:16" ht="12.5" x14ac:dyDescent="0.25">
      <c r="C318" s="8"/>
      <c r="D318" s="8"/>
      <c r="K318" s="38">
        <v>41415</v>
      </c>
      <c r="L318" s="4">
        <f t="shared" si="18"/>
        <v>2013</v>
      </c>
      <c r="M318" s="12">
        <f>IF(L318=2012,M317,M317*(1+Data_FRED!C180))</f>
        <v>1.1674793053663246</v>
      </c>
      <c r="N318" s="4">
        <f t="shared" si="19"/>
        <v>1</v>
      </c>
      <c r="O318" s="19">
        <f>+N318*(Data_FRED!C180)</f>
        <v>1.7209076486218429E-3</v>
      </c>
      <c r="P318" s="12">
        <f t="shared" si="20"/>
        <v>1.1674793053663246</v>
      </c>
    </row>
    <row r="319" spans="3:16" ht="12.5" x14ac:dyDescent="0.25">
      <c r="C319" s="8"/>
      <c r="D319" s="8"/>
      <c r="K319" s="38">
        <v>41416</v>
      </c>
      <c r="L319" s="4">
        <f t="shared" si="18"/>
        <v>2013</v>
      </c>
      <c r="M319" s="12">
        <f>IF(L319=2012,M318,M318*(1+Data_FRED!C181))</f>
        <v>1.157779841718926</v>
      </c>
      <c r="N319" s="4">
        <f t="shared" si="19"/>
        <v>1</v>
      </c>
      <c r="O319" s="19">
        <f>+N319*(Data_FRED!C181)</f>
        <v>-8.3080390400197494E-3</v>
      </c>
      <c r="P319" s="12">
        <f t="shared" si="20"/>
        <v>1.157779841718926</v>
      </c>
    </row>
    <row r="320" spans="3:16" ht="12.5" x14ac:dyDescent="0.25">
      <c r="C320" s="8"/>
      <c r="D320" s="8"/>
      <c r="K320" s="38">
        <v>41417</v>
      </c>
      <c r="L320" s="4">
        <f t="shared" si="18"/>
        <v>2013</v>
      </c>
      <c r="M320" s="12">
        <f>IF(L320=2012,M319,M319*(1+Data_FRED!C182))</f>
        <v>1.1543897051506986</v>
      </c>
      <c r="N320" s="4">
        <f t="shared" si="19"/>
        <v>1</v>
      </c>
      <c r="O320" s="19">
        <f>+N320*(Data_FRED!C182)</f>
        <v>-2.928135769918223E-3</v>
      </c>
      <c r="P320" s="12">
        <f t="shared" si="20"/>
        <v>1.1543897051506986</v>
      </c>
    </row>
    <row r="321" spans="3:16" ht="12.5" x14ac:dyDescent="0.25">
      <c r="C321" s="8"/>
      <c r="D321" s="8"/>
      <c r="K321" s="38">
        <v>41418</v>
      </c>
      <c r="L321" s="4">
        <f t="shared" si="18"/>
        <v>2013</v>
      </c>
      <c r="M321" s="12">
        <f>IF(L321=2012,M320,M320*(1+Data_FRED!C183))</f>
        <v>1.153753062942825</v>
      </c>
      <c r="N321" s="4">
        <f t="shared" si="19"/>
        <v>1</v>
      </c>
      <c r="O321" s="19">
        <f>+N321*(Data_FRED!C183)</f>
        <v>-5.5149678226770488E-4</v>
      </c>
      <c r="P321" s="12">
        <f t="shared" si="20"/>
        <v>1.153753062942825</v>
      </c>
    </row>
    <row r="322" spans="3:16" ht="12.5" x14ac:dyDescent="0.25">
      <c r="C322" s="8"/>
      <c r="D322" s="8"/>
      <c r="K322" s="38">
        <v>41422</v>
      </c>
      <c r="L322" s="4">
        <f t="shared" si="18"/>
        <v>2013</v>
      </c>
      <c r="M322" s="12">
        <f>IF(L322=2012,M321,M321*(1+Data_FRED!C184))</f>
        <v>1.1610458345384242</v>
      </c>
      <c r="N322" s="4">
        <f t="shared" si="19"/>
        <v>1</v>
      </c>
      <c r="O322" s="19">
        <f>+N322*(Data_FRED!C184)</f>
        <v>6.3209120130071905E-3</v>
      </c>
      <c r="P322" s="12">
        <f t="shared" si="20"/>
        <v>1.1610458345384242</v>
      </c>
    </row>
    <row r="323" spans="3:16" ht="12.5" x14ac:dyDescent="0.25">
      <c r="C323" s="8"/>
      <c r="D323" s="8"/>
      <c r="K323" s="38">
        <v>41423</v>
      </c>
      <c r="L323" s="4">
        <f t="shared" si="18"/>
        <v>2013</v>
      </c>
      <c r="M323" s="12">
        <f>IF(L323=2012,M322,M322*(1+Data_FRED!C185))</f>
        <v>1.1528338826736397</v>
      </c>
      <c r="N323" s="4">
        <f t="shared" si="19"/>
        <v>1</v>
      </c>
      <c r="O323" s="19">
        <f>+N323*(Data_FRED!C185)</f>
        <v>-7.072892060328735E-3</v>
      </c>
      <c r="P323" s="12">
        <f t="shared" si="20"/>
        <v>1.1528338826736397</v>
      </c>
    </row>
    <row r="324" spans="3:16" ht="12.5" x14ac:dyDescent="0.25">
      <c r="C324" s="8"/>
      <c r="D324" s="8"/>
      <c r="K324" s="38">
        <v>41424</v>
      </c>
      <c r="L324" s="4">
        <f t="shared" si="18"/>
        <v>2013</v>
      </c>
      <c r="M324" s="12">
        <f>IF(L324=2012,M323,M323*(1+Data_FRED!C186))</f>
        <v>1.1570573997767228</v>
      </c>
      <c r="N324" s="4">
        <f t="shared" si="19"/>
        <v>1</v>
      </c>
      <c r="O324" s="19">
        <f>+N324*(Data_FRED!C186)</f>
        <v>3.6635955678957278E-3</v>
      </c>
      <c r="P324" s="12">
        <f t="shared" si="20"/>
        <v>1.1570573997767228</v>
      </c>
    </row>
    <row r="325" spans="3:16" ht="12.5" x14ac:dyDescent="0.25">
      <c r="C325" s="8"/>
      <c r="D325" s="8"/>
      <c r="K325" s="38">
        <v>41425</v>
      </c>
      <c r="L325" s="4">
        <f t="shared" si="18"/>
        <v>2013</v>
      </c>
      <c r="M325" s="12">
        <f>IF(L325=2012,M324,M324*(1+Data_FRED!C187))</f>
        <v>1.1403835659477408</v>
      </c>
      <c r="N325" s="4">
        <f t="shared" si="19"/>
        <v>1</v>
      </c>
      <c r="O325" s="19">
        <f>+N325*(Data_FRED!C187)</f>
        <v>-1.4410550273650714E-2</v>
      </c>
      <c r="P325" s="12">
        <f t="shared" si="20"/>
        <v>1.1403835659477408</v>
      </c>
    </row>
    <row r="326" spans="3:16" ht="12.5" x14ac:dyDescent="0.25">
      <c r="C326" s="8"/>
      <c r="D326" s="8"/>
      <c r="K326" s="38">
        <v>41428</v>
      </c>
      <c r="L326" s="4">
        <f t="shared" si="18"/>
        <v>2013</v>
      </c>
      <c r="M326" s="12">
        <f>IF(L326=2012,M325,M325*(1+Data_FRED!C188))</f>
        <v>1.1471328201208912</v>
      </c>
      <c r="N326" s="4">
        <f t="shared" si="19"/>
        <v>1</v>
      </c>
      <c r="O326" s="19">
        <f>+N326*(Data_FRED!C188)</f>
        <v>5.9184070822181989E-3</v>
      </c>
      <c r="P326" s="12">
        <f t="shared" si="20"/>
        <v>1.1471328201208912</v>
      </c>
    </row>
    <row r="327" spans="3:16" ht="12.5" x14ac:dyDescent="0.25">
      <c r="C327" s="8"/>
      <c r="D327" s="8"/>
      <c r="K327" s="38">
        <v>41429</v>
      </c>
      <c r="L327" s="4">
        <f t="shared" si="18"/>
        <v>2013</v>
      </c>
      <c r="M327" s="12">
        <f>IF(L327=2012,M326,M326*(1+Data_FRED!C189))</f>
        <v>1.1407937363852756</v>
      </c>
      <c r="N327" s="4">
        <f t="shared" si="19"/>
        <v>1</v>
      </c>
      <c r="O327" s="19">
        <f>+N327*(Data_FRED!C189)</f>
        <v>-5.5260242096006633E-3</v>
      </c>
      <c r="P327" s="12">
        <f t="shared" si="20"/>
        <v>1.1407937363852756</v>
      </c>
    </row>
    <row r="328" spans="3:16" ht="12.5" x14ac:dyDescent="0.25">
      <c r="C328" s="8"/>
      <c r="D328" s="8"/>
      <c r="K328" s="38">
        <v>41430</v>
      </c>
      <c r="L328" s="4">
        <f t="shared" si="18"/>
        <v>2013</v>
      </c>
      <c r="M328" s="12">
        <f>IF(L328=2012,M327,M327*(1+Data_FRED!C190))</f>
        <v>1.1249645767763177</v>
      </c>
      <c r="N328" s="4">
        <f t="shared" si="19"/>
        <v>1</v>
      </c>
      <c r="O328" s="19">
        <f>+N328*(Data_FRED!C190)</f>
        <v>-1.3875566725247141E-2</v>
      </c>
      <c r="P328" s="12">
        <f t="shared" si="20"/>
        <v>1.1249645767763177</v>
      </c>
    </row>
    <row r="329" spans="3:16" ht="12.5" x14ac:dyDescent="0.25">
      <c r="C329" s="8"/>
      <c r="D329" s="8"/>
      <c r="K329" s="38">
        <v>41431</v>
      </c>
      <c r="L329" s="4">
        <f t="shared" si="18"/>
        <v>2013</v>
      </c>
      <c r="M329" s="12">
        <f>IF(L329=2012,M328,M328*(1+Data_FRED!C191))</f>
        <v>1.1344755146505732</v>
      </c>
      <c r="N329" s="4">
        <f t="shared" si="19"/>
        <v>1</v>
      </c>
      <c r="O329" s="19">
        <f>+N329*(Data_FRED!C191)</f>
        <v>8.4544332066969503E-3</v>
      </c>
      <c r="P329" s="12">
        <f t="shared" si="20"/>
        <v>1.1344755146505732</v>
      </c>
    </row>
    <row r="330" spans="3:16" ht="12.5" x14ac:dyDescent="0.25">
      <c r="C330" s="8"/>
      <c r="D330" s="8"/>
      <c r="K330" s="38">
        <v>41432</v>
      </c>
      <c r="L330" s="4">
        <f t="shared" si="18"/>
        <v>2013</v>
      </c>
      <c r="M330" s="12">
        <f>IF(L330=2012,M329,M329*(1+Data_FRED!C192))</f>
        <v>1.148940018092609</v>
      </c>
      <c r="N330" s="4">
        <f t="shared" si="19"/>
        <v>1</v>
      </c>
      <c r="O330" s="19">
        <f>+N330*(Data_FRED!C192)</f>
        <v>1.2749947667659597E-2</v>
      </c>
      <c r="P330" s="12">
        <f t="shared" si="20"/>
        <v>1.148940018092609</v>
      </c>
    </row>
    <row r="331" spans="3:16" ht="12.5" x14ac:dyDescent="0.25">
      <c r="C331" s="8"/>
      <c r="D331" s="8"/>
      <c r="K331" s="38">
        <v>41435</v>
      </c>
      <c r="L331" s="4">
        <f t="shared" si="18"/>
        <v>2013</v>
      </c>
      <c r="M331" s="12">
        <f>IF(L331=2012,M330,M330*(1+Data_FRED!C193))</f>
        <v>1.1485414435629069</v>
      </c>
      <c r="N331" s="4">
        <f t="shared" si="19"/>
        <v>1</v>
      </c>
      <c r="O331" s="19">
        <f>+N331*(Data_FRED!C193)</f>
        <v>-3.4690629921981507E-4</v>
      </c>
      <c r="P331" s="12">
        <f t="shared" si="20"/>
        <v>1.1485414435629069</v>
      </c>
    </row>
    <row r="332" spans="3:16" ht="12.5" x14ac:dyDescent="0.25">
      <c r="C332" s="8"/>
      <c r="D332" s="8"/>
      <c r="K332" s="38">
        <v>41436</v>
      </c>
      <c r="L332" s="4">
        <f t="shared" si="18"/>
        <v>2013</v>
      </c>
      <c r="M332" s="12">
        <f>IF(L332=2012,M331,M331*(1+Data_FRED!C194))</f>
        <v>1.136820312220163</v>
      </c>
      <c r="N332" s="4">
        <f t="shared" si="19"/>
        <v>1</v>
      </c>
      <c r="O332" s="19">
        <f>+N332*(Data_FRED!C194)</f>
        <v>-1.020523152075696E-2</v>
      </c>
      <c r="P332" s="12">
        <f t="shared" si="20"/>
        <v>1.136820312220163</v>
      </c>
    </row>
    <row r="333" spans="3:16" ht="12.5" x14ac:dyDescent="0.25">
      <c r="C333" s="8"/>
      <c r="D333" s="8"/>
      <c r="K333" s="38">
        <v>41437</v>
      </c>
      <c r="L333" s="4">
        <f t="shared" si="18"/>
        <v>2013</v>
      </c>
      <c r="M333" s="12">
        <f>IF(L333=2012,M332,M332*(1+Data_FRED!C195))</f>
        <v>1.1272655807555092</v>
      </c>
      <c r="N333" s="4">
        <f t="shared" si="19"/>
        <v>1</v>
      </c>
      <c r="O333" s="19">
        <f>+N333*(Data_FRED!C195)</f>
        <v>-8.404786017584211E-3</v>
      </c>
      <c r="P333" s="12">
        <f t="shared" si="20"/>
        <v>1.1272655807555092</v>
      </c>
    </row>
    <row r="334" spans="3:16" ht="12.5" x14ac:dyDescent="0.25">
      <c r="C334" s="8"/>
      <c r="D334" s="8"/>
      <c r="K334" s="38">
        <v>41438</v>
      </c>
      <c r="L334" s="4">
        <f t="shared" si="18"/>
        <v>2013</v>
      </c>
      <c r="M334" s="12">
        <f>IF(L334=2012,M333,M333*(1+Data_FRED!C196))</f>
        <v>1.1438094320545817</v>
      </c>
      <c r="N334" s="4">
        <f t="shared" si="19"/>
        <v>1</v>
      </c>
      <c r="O334" s="19">
        <f>+N334*(Data_FRED!C196)</f>
        <v>1.4676090161454946E-2</v>
      </c>
      <c r="P334" s="12">
        <f t="shared" si="20"/>
        <v>1.1438094320545817</v>
      </c>
    </row>
    <row r="335" spans="3:16" ht="12.5" x14ac:dyDescent="0.25">
      <c r="C335" s="8"/>
      <c r="D335" s="8"/>
      <c r="K335" s="38">
        <v>41439</v>
      </c>
      <c r="L335" s="4">
        <f t="shared" si="18"/>
        <v>2013</v>
      </c>
      <c r="M335" s="12">
        <f>IF(L335=2012,M334,M334*(1+Data_FRED!C197))</f>
        <v>1.1370582135414602</v>
      </c>
      <c r="N335" s="4">
        <f t="shared" si="19"/>
        <v>1</v>
      </c>
      <c r="O335" s="19">
        <f>+N335*(Data_FRED!C197)</f>
        <v>-5.902398007852176E-3</v>
      </c>
      <c r="P335" s="12">
        <f t="shared" si="20"/>
        <v>1.1370582135414602</v>
      </c>
    </row>
    <row r="336" spans="3:16" ht="12.5" x14ac:dyDescent="0.25">
      <c r="C336" s="8"/>
      <c r="D336" s="8"/>
      <c r="K336" s="38">
        <v>41442</v>
      </c>
      <c r="L336" s="4">
        <f t="shared" si="18"/>
        <v>2013</v>
      </c>
      <c r="M336" s="12">
        <f>IF(L336=2012,M335,M335*(1+Data_FRED!C198))</f>
        <v>1.1456303131698866</v>
      </c>
      <c r="N336" s="4">
        <f t="shared" si="19"/>
        <v>1</v>
      </c>
      <c r="O336" s="19">
        <f>+N336*(Data_FRED!C198)</f>
        <v>7.5388397237181716E-3</v>
      </c>
      <c r="P336" s="12">
        <f t="shared" si="20"/>
        <v>1.1456303131698866</v>
      </c>
    </row>
    <row r="337" spans="3:16" ht="12.5" x14ac:dyDescent="0.25">
      <c r="C337" s="8"/>
      <c r="D337" s="8"/>
      <c r="K337" s="38">
        <v>41443</v>
      </c>
      <c r="L337" s="4">
        <f t="shared" ref="L337:L400" si="21">+YEAR(K337)</f>
        <v>2013</v>
      </c>
      <c r="M337" s="12">
        <f>IF(L337=2012,M336,M336*(1+Data_FRED!C199))</f>
        <v>1.1545214947982783</v>
      </c>
      <c r="N337" s="4">
        <f t="shared" ref="N337:N400" si="22">+SUMIF($C$143:$C$153,L337,$D$143:$D$153)</f>
        <v>1</v>
      </c>
      <c r="O337" s="19">
        <f>+N337*(Data_FRED!C199)</f>
        <v>7.7609517888806018E-3</v>
      </c>
      <c r="P337" s="12">
        <f t="shared" ref="P337:P400" si="23">P336*(1+O337)</f>
        <v>1.1545214947982783</v>
      </c>
    </row>
    <row r="338" spans="3:16" ht="12.5" x14ac:dyDescent="0.25">
      <c r="C338" s="8"/>
      <c r="D338" s="8"/>
      <c r="K338" s="38">
        <v>41444</v>
      </c>
      <c r="L338" s="4">
        <f t="shared" si="21"/>
        <v>2013</v>
      </c>
      <c r="M338" s="12">
        <f>IF(L338=2012,M337,M337*(1+Data_FRED!C200))</f>
        <v>1.1384178839841308</v>
      </c>
      <c r="N338" s="4">
        <f t="shared" si="22"/>
        <v>1</v>
      </c>
      <c r="O338" s="19">
        <f>+N338*(Data_FRED!C200)</f>
        <v>-1.3948298829170962E-2</v>
      </c>
      <c r="P338" s="12">
        <f t="shared" si="23"/>
        <v>1.1384178839841308</v>
      </c>
    </row>
    <row r="339" spans="3:16" ht="12.5" x14ac:dyDescent="0.25">
      <c r="C339" s="8"/>
      <c r="D339" s="8"/>
      <c r="K339" s="38">
        <v>41445</v>
      </c>
      <c r="L339" s="4">
        <f t="shared" si="21"/>
        <v>2013</v>
      </c>
      <c r="M339" s="12">
        <f>IF(L339=2012,M338,M338*(1+Data_FRED!C201))</f>
        <v>1.1095836322201329</v>
      </c>
      <c r="N339" s="4">
        <f t="shared" si="22"/>
        <v>1</v>
      </c>
      <c r="O339" s="19">
        <f>+N339*(Data_FRED!C201)</f>
        <v>-2.532835452574456E-2</v>
      </c>
      <c r="P339" s="12">
        <f t="shared" si="23"/>
        <v>1.1095836322201329</v>
      </c>
    </row>
    <row r="340" spans="3:16" ht="12.5" x14ac:dyDescent="0.25">
      <c r="C340" s="8"/>
      <c r="D340" s="8"/>
      <c r="K340" s="38">
        <v>41446</v>
      </c>
      <c r="L340" s="4">
        <f t="shared" si="21"/>
        <v>2013</v>
      </c>
      <c r="M340" s="12">
        <f>IF(L340=2012,M339,M339*(1+Data_FRED!C202))</f>
        <v>1.1125419468804578</v>
      </c>
      <c r="N340" s="4">
        <f t="shared" si="22"/>
        <v>1</v>
      </c>
      <c r="O340" s="19">
        <f>+N340*(Data_FRED!C202)</f>
        <v>2.6661484311964016E-3</v>
      </c>
      <c r="P340" s="12">
        <f t="shared" si="23"/>
        <v>1.1125419468804578</v>
      </c>
    </row>
    <row r="341" spans="3:16" ht="12.5" x14ac:dyDescent="0.25">
      <c r="C341" s="8"/>
      <c r="D341" s="8"/>
      <c r="K341" s="38">
        <v>41449</v>
      </c>
      <c r="L341" s="4">
        <f t="shared" si="21"/>
        <v>2013</v>
      </c>
      <c r="M341" s="12">
        <f>IF(L341=2012,M340,M340*(1+Data_FRED!C203))</f>
        <v>1.0989474480463173</v>
      </c>
      <c r="N341" s="4">
        <f t="shared" si="22"/>
        <v>1</v>
      </c>
      <c r="O341" s="19">
        <f>+N341*(Data_FRED!C203)</f>
        <v>-1.2219313502973374E-2</v>
      </c>
      <c r="P341" s="12">
        <f t="shared" si="23"/>
        <v>1.0989474480463173</v>
      </c>
    </row>
    <row r="342" spans="3:16" ht="12.5" x14ac:dyDescent="0.25">
      <c r="C342" s="8"/>
      <c r="D342" s="8"/>
      <c r="K342" s="38">
        <v>41450</v>
      </c>
      <c r="L342" s="4">
        <f t="shared" si="21"/>
        <v>2013</v>
      </c>
      <c r="M342" s="12">
        <f>IF(L342=2012,M341,M341*(1+Data_FRED!C204))</f>
        <v>1.1093351569082852</v>
      </c>
      <c r="N342" s="4">
        <f t="shared" si="22"/>
        <v>1</v>
      </c>
      <c r="O342" s="19">
        <f>+N342*(Data_FRED!C204)</f>
        <v>9.4524163829988878E-3</v>
      </c>
      <c r="P342" s="12">
        <f t="shared" si="23"/>
        <v>1.1093351569082852</v>
      </c>
    </row>
    <row r="343" spans="3:16" ht="12.5" x14ac:dyDescent="0.25">
      <c r="C343" s="8"/>
      <c r="D343" s="8"/>
      <c r="K343" s="38">
        <v>41451</v>
      </c>
      <c r="L343" s="4">
        <f t="shared" si="21"/>
        <v>2013</v>
      </c>
      <c r="M343" s="12">
        <f>IF(L343=2012,M342,M342*(1+Data_FRED!C205))</f>
        <v>1.1199235413588498</v>
      </c>
      <c r="N343" s="4">
        <f t="shared" si="22"/>
        <v>1</v>
      </c>
      <c r="O343" s="19">
        <f>+N343*(Data_FRED!C205)</f>
        <v>9.5448020236501563E-3</v>
      </c>
      <c r="P343" s="12">
        <f t="shared" si="23"/>
        <v>1.1199235413588498</v>
      </c>
    </row>
    <row r="344" spans="3:16" ht="12.5" x14ac:dyDescent="0.25">
      <c r="C344" s="8"/>
      <c r="D344" s="8"/>
      <c r="K344" s="38">
        <v>41452</v>
      </c>
      <c r="L344" s="4">
        <f t="shared" si="21"/>
        <v>2013</v>
      </c>
      <c r="M344" s="12">
        <f>IF(L344=2012,M343,M343*(1+Data_FRED!C206))</f>
        <v>1.1268454837671946</v>
      </c>
      <c r="N344" s="4">
        <f t="shared" si="22"/>
        <v>1</v>
      </c>
      <c r="O344" s="19">
        <f>+N344*(Data_FRED!C206)</f>
        <v>6.1807276592703957E-3</v>
      </c>
      <c r="P344" s="12">
        <f t="shared" si="23"/>
        <v>1.1268454837671946</v>
      </c>
    </row>
    <row r="345" spans="3:16" ht="12.5" x14ac:dyDescent="0.25">
      <c r="C345" s="8"/>
      <c r="D345" s="8"/>
      <c r="K345" s="38">
        <v>41453</v>
      </c>
      <c r="L345" s="4">
        <f t="shared" si="21"/>
        <v>2013</v>
      </c>
      <c r="M345" s="12">
        <f>IF(L345=2012,M344,M344*(1+Data_FRED!C207))</f>
        <v>1.1220013581591866</v>
      </c>
      <c r="N345" s="4">
        <f t="shared" si="22"/>
        <v>1</v>
      </c>
      <c r="O345" s="19">
        <f>+N345*(Data_FRED!C207)</f>
        <v>-4.2988374872954703E-3</v>
      </c>
      <c r="P345" s="12">
        <f t="shared" si="23"/>
        <v>1.1220013581591866</v>
      </c>
    </row>
    <row r="346" spans="3:16" ht="12.5" x14ac:dyDescent="0.25">
      <c r="C346" s="8"/>
      <c r="D346" s="8"/>
      <c r="K346" s="38">
        <v>41456</v>
      </c>
      <c r="L346" s="4">
        <f t="shared" si="21"/>
        <v>2013</v>
      </c>
      <c r="M346" s="12">
        <f>IF(L346=2012,M345,M345*(1+Data_FRED!C208))</f>
        <v>1.1280480950433129</v>
      </c>
      <c r="N346" s="4">
        <f t="shared" si="22"/>
        <v>1</v>
      </c>
      <c r="O346" s="19">
        <f>+N346*(Data_FRED!C208)</f>
        <v>5.3892420362545825E-3</v>
      </c>
      <c r="P346" s="12">
        <f t="shared" si="23"/>
        <v>1.1280480950433129</v>
      </c>
    </row>
    <row r="347" spans="3:16" ht="12.5" x14ac:dyDescent="0.25">
      <c r="C347" s="8"/>
      <c r="D347" s="8"/>
      <c r="K347" s="38">
        <v>41457</v>
      </c>
      <c r="L347" s="4">
        <f t="shared" si="21"/>
        <v>2013</v>
      </c>
      <c r="M347" s="12">
        <f>IF(L347=2012,M346,M346*(1+Data_FRED!C209))</f>
        <v>1.127433248309786</v>
      </c>
      <c r="N347" s="4">
        <f t="shared" si="22"/>
        <v>1</v>
      </c>
      <c r="O347" s="19">
        <f>+N347*(Data_FRED!C209)</f>
        <v>-5.4505365172693261E-4</v>
      </c>
      <c r="P347" s="12">
        <f t="shared" si="23"/>
        <v>1.127433248309786</v>
      </c>
    </row>
    <row r="348" spans="3:16" ht="12.5" x14ac:dyDescent="0.25">
      <c r="C348" s="8"/>
      <c r="D348" s="8"/>
      <c r="K348" s="38">
        <v>41458</v>
      </c>
      <c r="L348" s="4">
        <f t="shared" si="21"/>
        <v>2013</v>
      </c>
      <c r="M348" s="12">
        <f>IF(L348=2012,M347,M347*(1+Data_FRED!C210))</f>
        <v>1.1283618694264481</v>
      </c>
      <c r="N348" s="4">
        <f t="shared" si="22"/>
        <v>1</v>
      </c>
      <c r="O348" s="19">
        <f>+N348*(Data_FRED!C210)</f>
        <v>8.236595098241727E-4</v>
      </c>
      <c r="P348" s="12">
        <f t="shared" si="23"/>
        <v>1.1283618694264481</v>
      </c>
    </row>
    <row r="349" spans="3:16" ht="12.5" x14ac:dyDescent="0.25">
      <c r="C349" s="8"/>
      <c r="D349" s="8"/>
      <c r="K349" s="38">
        <v>41460</v>
      </c>
      <c r="L349" s="4">
        <f t="shared" si="21"/>
        <v>2013</v>
      </c>
      <c r="M349" s="12">
        <f>IF(L349=2012,M348,M348*(1+Data_FRED!C211))</f>
        <v>1.1398148077167869</v>
      </c>
      <c r="N349" s="4">
        <f t="shared" si="22"/>
        <v>1</v>
      </c>
      <c r="O349" s="19">
        <f>+N349*(Data_FRED!C211)</f>
        <v>1.0150057885384197E-2</v>
      </c>
      <c r="P349" s="12">
        <f t="shared" si="23"/>
        <v>1.1398148077167869</v>
      </c>
    </row>
    <row r="350" spans="3:16" ht="12.5" x14ac:dyDescent="0.25">
      <c r="C350" s="8"/>
      <c r="D350" s="8"/>
      <c r="K350" s="38">
        <v>41463</v>
      </c>
      <c r="L350" s="4">
        <f t="shared" si="21"/>
        <v>2013</v>
      </c>
      <c r="M350" s="12">
        <f>IF(L350=2012,M349,M349*(1+Data_FRED!C212))</f>
        <v>1.1457849730320231</v>
      </c>
      <c r="N350" s="4">
        <f t="shared" si="22"/>
        <v>1</v>
      </c>
      <c r="O350" s="19">
        <f>+N350*(Data_FRED!C212)</f>
        <v>5.2378380021182091E-3</v>
      </c>
      <c r="P350" s="12">
        <f t="shared" si="23"/>
        <v>1.1457849730320231</v>
      </c>
    </row>
    <row r="351" spans="3:16" ht="12.5" x14ac:dyDescent="0.25">
      <c r="C351" s="8"/>
      <c r="D351" s="8"/>
      <c r="K351" s="38">
        <v>41464</v>
      </c>
      <c r="L351" s="4">
        <f t="shared" si="21"/>
        <v>2013</v>
      </c>
      <c r="M351" s="12">
        <f>IF(L351=2012,M350,M350*(1+Data_FRED!C213))</f>
        <v>1.1540388305897722</v>
      </c>
      <c r="N351" s="4">
        <f t="shared" si="22"/>
        <v>1</v>
      </c>
      <c r="O351" s="19">
        <f>+N351*(Data_FRED!C213)</f>
        <v>7.2036706293219874E-3</v>
      </c>
      <c r="P351" s="12">
        <f t="shared" si="23"/>
        <v>1.1540388305897722</v>
      </c>
    </row>
    <row r="352" spans="3:16" ht="12.5" x14ac:dyDescent="0.25">
      <c r="C352" s="8"/>
      <c r="D352" s="8"/>
      <c r="K352" s="38">
        <v>41465</v>
      </c>
      <c r="L352" s="4">
        <f t="shared" si="21"/>
        <v>2013</v>
      </c>
      <c r="M352" s="12">
        <f>IF(L352=2012,M351,M351*(1+Data_FRED!C214))</f>
        <v>1.1542483421997427</v>
      </c>
      <c r="N352" s="4">
        <f t="shared" si="22"/>
        <v>1</v>
      </c>
      <c r="O352" s="19">
        <f>+N352*(Data_FRED!C214)</f>
        <v>1.8154641283901302E-4</v>
      </c>
      <c r="P352" s="12">
        <f t="shared" si="23"/>
        <v>1.1542483421997427</v>
      </c>
    </row>
    <row r="353" spans="3:16" ht="12.5" x14ac:dyDescent="0.25">
      <c r="C353" s="8"/>
      <c r="D353" s="8"/>
      <c r="K353" s="38">
        <v>41466</v>
      </c>
      <c r="L353" s="4">
        <f t="shared" si="21"/>
        <v>2013</v>
      </c>
      <c r="M353" s="12">
        <f>IF(L353=2012,M352,M352*(1+Data_FRED!C215))</f>
        <v>1.1697882163456144</v>
      </c>
      <c r="N353" s="4">
        <f t="shared" si="22"/>
        <v>1</v>
      </c>
      <c r="O353" s="19">
        <f>+N353*(Data_FRED!C215)</f>
        <v>1.3463198150456835E-2</v>
      </c>
      <c r="P353" s="12">
        <f t="shared" si="23"/>
        <v>1.1697882163456144</v>
      </c>
    </row>
    <row r="354" spans="3:16" ht="12.5" x14ac:dyDescent="0.25">
      <c r="C354" s="8"/>
      <c r="D354" s="8"/>
      <c r="K354" s="38">
        <v>41467</v>
      </c>
      <c r="L354" s="4">
        <f t="shared" si="21"/>
        <v>2013</v>
      </c>
      <c r="M354" s="12">
        <f>IF(L354=2012,M353,M353*(1+Data_FRED!C216))</f>
        <v>1.1733932424781159</v>
      </c>
      <c r="N354" s="4">
        <f t="shared" si="22"/>
        <v>1</v>
      </c>
      <c r="O354" s="19">
        <f>+N354*(Data_FRED!C216)</f>
        <v>3.0817767542262128E-3</v>
      </c>
      <c r="P354" s="12">
        <f t="shared" si="23"/>
        <v>1.1733932424781159</v>
      </c>
    </row>
    <row r="355" spans="3:16" ht="12.5" x14ac:dyDescent="0.25">
      <c r="C355" s="8"/>
      <c r="D355" s="8"/>
      <c r="K355" s="38">
        <v>41470</v>
      </c>
      <c r="L355" s="4">
        <f t="shared" si="21"/>
        <v>2013</v>
      </c>
      <c r="M355" s="12">
        <f>IF(L355=2012,M354,M354*(1+Data_FRED!C217))</f>
        <v>1.1750053677804737</v>
      </c>
      <c r="N355" s="4">
        <f t="shared" si="22"/>
        <v>1</v>
      </c>
      <c r="O355" s="19">
        <f>+N355*(Data_FRED!C217)</f>
        <v>1.3739002782673193E-3</v>
      </c>
      <c r="P355" s="12">
        <f t="shared" si="23"/>
        <v>1.1750053677804737</v>
      </c>
    </row>
    <row r="356" spans="3:16" ht="12.5" x14ac:dyDescent="0.25">
      <c r="C356" s="8"/>
      <c r="D356" s="8"/>
      <c r="K356" s="38">
        <v>41471</v>
      </c>
      <c r="L356" s="4">
        <f t="shared" si="21"/>
        <v>2013</v>
      </c>
      <c r="M356" s="12">
        <f>IF(L356=2012,M355,M355*(1+Data_FRED!C218))</f>
        <v>1.1706394458744505</v>
      </c>
      <c r="N356" s="4">
        <f t="shared" si="22"/>
        <v>1</v>
      </c>
      <c r="O356" s="19">
        <f>+N356*(Data_FRED!C218)</f>
        <v>-3.7156612435484218E-3</v>
      </c>
      <c r="P356" s="12">
        <f t="shared" si="23"/>
        <v>1.1706394458744505</v>
      </c>
    </row>
    <row r="357" spans="3:16" ht="12.5" x14ac:dyDescent="0.25">
      <c r="C357" s="8"/>
      <c r="D357" s="8"/>
      <c r="K357" s="38">
        <v>41472</v>
      </c>
      <c r="L357" s="4">
        <f t="shared" si="21"/>
        <v>2013</v>
      </c>
      <c r="M357" s="12">
        <f>IF(L357=2012,M356,M356*(1+Data_FRED!C219))</f>
        <v>1.1738823420664222</v>
      </c>
      <c r="N357" s="4">
        <f t="shared" si="22"/>
        <v>1</v>
      </c>
      <c r="O357" s="19">
        <f>+N357*(Data_FRED!C219)</f>
        <v>2.7701921402020061E-3</v>
      </c>
      <c r="P357" s="12">
        <f t="shared" si="23"/>
        <v>1.1738823420664222</v>
      </c>
    </row>
    <row r="358" spans="3:16" ht="12.5" x14ac:dyDescent="0.25">
      <c r="C358" s="8"/>
      <c r="D358" s="8"/>
      <c r="K358" s="38">
        <v>41473</v>
      </c>
      <c r="L358" s="4">
        <f t="shared" si="21"/>
        <v>2013</v>
      </c>
      <c r="M358" s="12">
        <f>IF(L358=2012,M357,M357*(1+Data_FRED!C220))</f>
        <v>1.1797756598159443</v>
      </c>
      <c r="N358" s="4">
        <f t="shared" si="22"/>
        <v>1</v>
      </c>
      <c r="O358" s="19">
        <f>+N358*(Data_FRED!C220)</f>
        <v>5.0203649363598224E-3</v>
      </c>
      <c r="P358" s="12">
        <f t="shared" si="23"/>
        <v>1.1797756598159443</v>
      </c>
    </row>
    <row r="359" spans="3:16" ht="12.5" x14ac:dyDescent="0.25">
      <c r="C359" s="8"/>
      <c r="D359" s="8"/>
      <c r="K359" s="38">
        <v>41474</v>
      </c>
      <c r="L359" s="4">
        <f t="shared" si="21"/>
        <v>2013</v>
      </c>
      <c r="M359" s="12">
        <f>IF(L359=2012,M358,M358*(1+Data_FRED!C221))</f>
        <v>1.1816736509125783</v>
      </c>
      <c r="N359" s="4">
        <f t="shared" si="22"/>
        <v>1</v>
      </c>
      <c r="O359" s="19">
        <f>+N359*(Data_FRED!C221)</f>
        <v>1.6087728890168559E-3</v>
      </c>
      <c r="P359" s="12">
        <f t="shared" si="23"/>
        <v>1.1816736509125783</v>
      </c>
    </row>
    <row r="360" spans="3:16" ht="12.5" x14ac:dyDescent="0.25">
      <c r="C360" s="8"/>
      <c r="D360" s="8"/>
      <c r="K360" s="38">
        <v>41477</v>
      </c>
      <c r="L360" s="4">
        <f t="shared" si="21"/>
        <v>2013</v>
      </c>
      <c r="M360" s="12">
        <f>IF(L360=2012,M359,M359*(1+Data_FRED!C222))</f>
        <v>1.184073541547509</v>
      </c>
      <c r="N360" s="4">
        <f t="shared" si="22"/>
        <v>1</v>
      </c>
      <c r="O360" s="19">
        <f>+N360*(Data_FRED!C222)</f>
        <v>2.0309250638510861E-3</v>
      </c>
      <c r="P360" s="12">
        <f t="shared" si="23"/>
        <v>1.184073541547509</v>
      </c>
    </row>
    <row r="361" spans="3:16" ht="12.5" x14ac:dyDescent="0.25">
      <c r="C361" s="8"/>
      <c r="D361" s="8"/>
      <c r="K361" s="38">
        <v>41478</v>
      </c>
      <c r="L361" s="4">
        <f t="shared" si="21"/>
        <v>2013</v>
      </c>
      <c r="M361" s="12">
        <f>IF(L361=2012,M360,M360*(1+Data_FRED!C223))</f>
        <v>1.1818786892575825</v>
      </c>
      <c r="N361" s="4">
        <f t="shared" si="22"/>
        <v>1</v>
      </c>
      <c r="O361" s="19">
        <f>+N361*(Data_FRED!C223)</f>
        <v>-1.8536452449211241E-3</v>
      </c>
      <c r="P361" s="12">
        <f t="shared" si="23"/>
        <v>1.1818786892575825</v>
      </c>
    </row>
    <row r="362" spans="3:16" ht="12.5" x14ac:dyDescent="0.25">
      <c r="C362" s="8"/>
      <c r="D362" s="8"/>
      <c r="K362" s="38">
        <v>41479</v>
      </c>
      <c r="L362" s="4">
        <f t="shared" si="21"/>
        <v>2013</v>
      </c>
      <c r="M362" s="12">
        <f>IF(L362=2012,M361,M361*(1+Data_FRED!C224))</f>
        <v>1.1773657335616037</v>
      </c>
      <c r="N362" s="4">
        <f t="shared" si="22"/>
        <v>1</v>
      </c>
      <c r="O362" s="19">
        <f>+N362*(Data_FRED!C224)</f>
        <v>-3.8184593198933806E-3</v>
      </c>
      <c r="P362" s="12">
        <f t="shared" si="23"/>
        <v>1.1773657335616037</v>
      </c>
    </row>
    <row r="363" spans="3:16" ht="12.5" x14ac:dyDescent="0.25">
      <c r="C363" s="8"/>
      <c r="D363" s="8"/>
      <c r="K363" s="38">
        <v>41480</v>
      </c>
      <c r="L363" s="4">
        <f t="shared" si="21"/>
        <v>2013</v>
      </c>
      <c r="M363" s="12">
        <f>IF(L363=2012,M362,M362*(1+Data_FRED!C225))</f>
        <v>1.18037175459017</v>
      </c>
      <c r="N363" s="4">
        <f t="shared" si="22"/>
        <v>1</v>
      </c>
      <c r="O363" s="19">
        <f>+N363*(Data_FRED!C225)</f>
        <v>2.5531752308375314E-3</v>
      </c>
      <c r="P363" s="12">
        <f t="shared" si="23"/>
        <v>1.18037175459017</v>
      </c>
    </row>
    <row r="364" spans="3:16" ht="12.5" x14ac:dyDescent="0.25">
      <c r="C364" s="8"/>
      <c r="D364" s="8"/>
      <c r="K364" s="38">
        <v>41481</v>
      </c>
      <c r="L364" s="4">
        <f t="shared" si="21"/>
        <v>2013</v>
      </c>
      <c r="M364" s="12">
        <f>IF(L364=2012,M363,M363*(1+Data_FRED!C226))</f>
        <v>1.181349028046407</v>
      </c>
      <c r="N364" s="4">
        <f t="shared" si="22"/>
        <v>1</v>
      </c>
      <c r="O364" s="19">
        <f>+N364*(Data_FRED!C226)</f>
        <v>8.2793700580897325E-4</v>
      </c>
      <c r="P364" s="12">
        <f t="shared" si="23"/>
        <v>1.181349028046407</v>
      </c>
    </row>
    <row r="365" spans="3:16" ht="12.5" x14ac:dyDescent="0.25">
      <c r="C365" s="8"/>
      <c r="D365" s="8"/>
      <c r="K365" s="38">
        <v>41484</v>
      </c>
      <c r="L365" s="4">
        <f t="shared" si="21"/>
        <v>2013</v>
      </c>
      <c r="M365" s="12">
        <f>IF(L365=2012,M364,M364*(1+Data_FRED!C227))</f>
        <v>1.1769272461146487</v>
      </c>
      <c r="N365" s="4">
        <f t="shared" si="22"/>
        <v>1</v>
      </c>
      <c r="O365" s="19">
        <f>+N365*(Data_FRED!C227)</f>
        <v>-3.7429936680698351E-3</v>
      </c>
      <c r="P365" s="12">
        <f t="shared" si="23"/>
        <v>1.1769272461146487</v>
      </c>
    </row>
    <row r="366" spans="3:16" ht="12.5" x14ac:dyDescent="0.25">
      <c r="C366" s="8"/>
      <c r="D366" s="8"/>
      <c r="K366" s="38">
        <v>41485</v>
      </c>
      <c r="L366" s="4">
        <f t="shared" si="21"/>
        <v>2013</v>
      </c>
      <c r="M366" s="12">
        <f>IF(L366=2012,M365,M365*(1+Data_FRED!C228))</f>
        <v>1.1773671158224956</v>
      </c>
      <c r="N366" s="4">
        <f t="shared" si="22"/>
        <v>1</v>
      </c>
      <c r="O366" s="19">
        <f>+N366*(Data_FRED!C228)</f>
        <v>3.7374417942905253E-4</v>
      </c>
      <c r="P366" s="12">
        <f t="shared" si="23"/>
        <v>1.1773671158224956</v>
      </c>
    </row>
    <row r="367" spans="3:16" ht="12.5" x14ac:dyDescent="0.25">
      <c r="C367" s="8"/>
      <c r="D367" s="8"/>
      <c r="K367" s="38">
        <v>41486</v>
      </c>
      <c r="L367" s="4">
        <f t="shared" si="21"/>
        <v>2013</v>
      </c>
      <c r="M367" s="12">
        <f>IF(L367=2012,M366,M366*(1+Data_FRED!C229))</f>
        <v>1.177206487510249</v>
      </c>
      <c r="N367" s="4">
        <f t="shared" si="22"/>
        <v>1</v>
      </c>
      <c r="O367" s="19">
        <f>+N367*(Data_FRED!C229)</f>
        <v>-1.3643009906418412E-4</v>
      </c>
      <c r="P367" s="12">
        <f t="shared" si="23"/>
        <v>1.177206487510249</v>
      </c>
    </row>
    <row r="368" spans="3:16" ht="12.5" x14ac:dyDescent="0.25">
      <c r="K368" s="38">
        <v>41487</v>
      </c>
      <c r="L368" s="4">
        <f t="shared" si="21"/>
        <v>2013</v>
      </c>
      <c r="M368" s="12">
        <f>IF(L368=2012,M367,M367*(1+Data_FRED!C230))</f>
        <v>1.1918775169544964</v>
      </c>
      <c r="N368" s="4">
        <f t="shared" si="22"/>
        <v>1</v>
      </c>
      <c r="O368" s="19">
        <f>+N368*(Data_FRED!C230)</f>
        <v>1.2462579504871753E-2</v>
      </c>
      <c r="P368" s="12">
        <f t="shared" si="23"/>
        <v>1.1918775169544964</v>
      </c>
    </row>
    <row r="369" spans="11:16" ht="12.5" x14ac:dyDescent="0.25">
      <c r="K369" s="38">
        <v>41488</v>
      </c>
      <c r="L369" s="4">
        <f t="shared" si="21"/>
        <v>2013</v>
      </c>
      <c r="M369" s="12">
        <f>IF(L369=2012,M368,M368*(1+Data_FRED!C231))</f>
        <v>1.1938311061380737</v>
      </c>
      <c r="N369" s="4">
        <f t="shared" si="22"/>
        <v>1</v>
      </c>
      <c r="O369" s="19">
        <f>+N369*(Data_FRED!C231)</f>
        <v>1.6390855232919159E-3</v>
      </c>
      <c r="P369" s="12">
        <f t="shared" si="23"/>
        <v>1.1938311061380737</v>
      </c>
    </row>
    <row r="370" spans="11:16" ht="12.5" x14ac:dyDescent="0.25">
      <c r="K370" s="38">
        <v>41491</v>
      </c>
      <c r="L370" s="4">
        <f t="shared" si="21"/>
        <v>2013</v>
      </c>
      <c r="M370" s="12">
        <f>IF(L370=2012,M369,M369*(1+Data_FRED!C232))</f>
        <v>1.1920631452327073</v>
      </c>
      <c r="N370" s="4">
        <f t="shared" si="22"/>
        <v>1</v>
      </c>
      <c r="O370" s="19">
        <f>+N370*(Data_FRED!C232)</f>
        <v>-1.480913754279429E-3</v>
      </c>
      <c r="P370" s="12">
        <f t="shared" si="23"/>
        <v>1.1920631452327073</v>
      </c>
    </row>
    <row r="371" spans="11:16" ht="12.5" x14ac:dyDescent="0.25">
      <c r="K371" s="38">
        <v>41492</v>
      </c>
      <c r="L371" s="4">
        <f t="shared" si="21"/>
        <v>2013</v>
      </c>
      <c r="M371" s="12">
        <f>IF(L371=2012,M370,M370*(1+Data_FRED!C233))</f>
        <v>1.1852213448562621</v>
      </c>
      <c r="N371" s="4">
        <f t="shared" si="22"/>
        <v>1</v>
      </c>
      <c r="O371" s="19">
        <f>+N371*(Data_FRED!C233)</f>
        <v>-5.7394613731720544E-3</v>
      </c>
      <c r="P371" s="12">
        <f t="shared" si="23"/>
        <v>1.1852213448562621</v>
      </c>
    </row>
    <row r="372" spans="11:16" ht="12.5" x14ac:dyDescent="0.25">
      <c r="K372" s="38">
        <v>41493</v>
      </c>
      <c r="L372" s="4">
        <f t="shared" si="21"/>
        <v>2013</v>
      </c>
      <c r="M372" s="12">
        <f>IF(L372=2012,M371,M371*(1+Data_FRED!C234))</f>
        <v>1.1807019195637851</v>
      </c>
      <c r="N372" s="4">
        <f t="shared" si="22"/>
        <v>1</v>
      </c>
      <c r="O372" s="19">
        <f>+N372*(Data_FRED!C234)</f>
        <v>-3.81314875241731E-3</v>
      </c>
      <c r="P372" s="12">
        <f t="shared" si="23"/>
        <v>1.1807019195637851</v>
      </c>
    </row>
    <row r="373" spans="11:16" ht="12.5" x14ac:dyDescent="0.25">
      <c r="K373" s="38">
        <v>41494</v>
      </c>
      <c r="L373" s="4">
        <f t="shared" si="21"/>
        <v>2013</v>
      </c>
      <c r="M373" s="12">
        <f>IF(L373=2012,M372,M372*(1+Data_FRED!C235))</f>
        <v>1.1852806258714683</v>
      </c>
      <c r="N373" s="4">
        <f t="shared" si="22"/>
        <v>1</v>
      </c>
      <c r="O373" s="19">
        <f>+N373*(Data_FRED!C235)</f>
        <v>3.8779527938558253E-3</v>
      </c>
      <c r="P373" s="12">
        <f t="shared" si="23"/>
        <v>1.1852806258714683</v>
      </c>
    </row>
    <row r="374" spans="11:16" ht="12.5" x14ac:dyDescent="0.25">
      <c r="K374" s="38">
        <v>41495</v>
      </c>
      <c r="L374" s="4">
        <f t="shared" si="21"/>
        <v>2013</v>
      </c>
      <c r="M374" s="12">
        <f>IF(L374=2012,M373,M373*(1+Data_FRED!C236))</f>
        <v>1.1810416053935746</v>
      </c>
      <c r="N374" s="4">
        <f t="shared" si="22"/>
        <v>1</v>
      </c>
      <c r="O374" s="19">
        <f>+N374*(Data_FRED!C236)</f>
        <v>-3.5763855287662917E-3</v>
      </c>
      <c r="P374" s="12">
        <f t="shared" si="23"/>
        <v>1.1810416053935746</v>
      </c>
    </row>
    <row r="375" spans="11:16" ht="12.5" x14ac:dyDescent="0.25">
      <c r="K375" s="38">
        <v>41498</v>
      </c>
      <c r="L375" s="4">
        <f t="shared" si="21"/>
        <v>2013</v>
      </c>
      <c r="M375" s="12">
        <f>IF(L375=2012,M374,M374*(1+Data_FRED!C237))</f>
        <v>1.179679223662198</v>
      </c>
      <c r="N375" s="4">
        <f t="shared" si="22"/>
        <v>1</v>
      </c>
      <c r="O375" s="19">
        <f>+N375*(Data_FRED!C237)</f>
        <v>-1.1535425383448848E-3</v>
      </c>
      <c r="P375" s="12">
        <f t="shared" si="23"/>
        <v>1.179679223662198</v>
      </c>
    </row>
    <row r="376" spans="11:16" ht="12.5" x14ac:dyDescent="0.25">
      <c r="K376" s="38">
        <v>41499</v>
      </c>
      <c r="L376" s="4">
        <f t="shared" si="21"/>
        <v>2013</v>
      </c>
      <c r="M376" s="12">
        <f>IF(L376=2012,M375,M375*(1+Data_FRED!C238))</f>
        <v>1.1829494979547053</v>
      </c>
      <c r="N376" s="4">
        <f t="shared" si="22"/>
        <v>1</v>
      </c>
      <c r="O376" s="19">
        <f>+N376*(Data_FRED!C238)</f>
        <v>2.7721724913956085E-3</v>
      </c>
      <c r="P376" s="12">
        <f t="shared" si="23"/>
        <v>1.1829494979547053</v>
      </c>
    </row>
    <row r="377" spans="11:16" ht="12.5" x14ac:dyDescent="0.25">
      <c r="K377" s="38">
        <v>41500</v>
      </c>
      <c r="L377" s="4">
        <f t="shared" si="21"/>
        <v>2013</v>
      </c>
      <c r="M377" s="12">
        <f>IF(L377=2012,M376,M376*(1+Data_FRED!C239))</f>
        <v>1.1768099288494553</v>
      </c>
      <c r="N377" s="4">
        <f t="shared" si="22"/>
        <v>1</v>
      </c>
      <c r="O377" s="19">
        <f>+N377*(Data_FRED!C239)</f>
        <v>-5.1900517442756379E-3</v>
      </c>
      <c r="P377" s="12">
        <f t="shared" si="23"/>
        <v>1.1768099288494553</v>
      </c>
    </row>
    <row r="378" spans="11:16" ht="12.5" x14ac:dyDescent="0.25">
      <c r="K378" s="38">
        <v>41501</v>
      </c>
      <c r="L378" s="4">
        <f t="shared" si="21"/>
        <v>2013</v>
      </c>
      <c r="M378" s="12">
        <f>IF(L378=2012,M377,M377*(1+Data_FRED!C240))</f>
        <v>1.1598820782712596</v>
      </c>
      <c r="N378" s="4">
        <f t="shared" si="22"/>
        <v>1</v>
      </c>
      <c r="O378" s="19">
        <f>+N378*(Data_FRED!C240)</f>
        <v>-1.4384523926260438E-2</v>
      </c>
      <c r="P378" s="12">
        <f t="shared" si="23"/>
        <v>1.1598820782712596</v>
      </c>
    </row>
    <row r="379" spans="11:16" ht="12.5" x14ac:dyDescent="0.25">
      <c r="K379" s="38">
        <v>41502</v>
      </c>
      <c r="L379" s="4">
        <f t="shared" si="21"/>
        <v>2013</v>
      </c>
      <c r="M379" s="12">
        <f>IF(L379=2012,M378,M378*(1+Data_FRED!C241))</f>
        <v>1.1560427834405902</v>
      </c>
      <c r="N379" s="4">
        <f t="shared" si="22"/>
        <v>1</v>
      </c>
      <c r="O379" s="19">
        <f>+N379*(Data_FRED!C241)</f>
        <v>-3.3100734140073594E-3</v>
      </c>
      <c r="P379" s="12">
        <f t="shared" si="23"/>
        <v>1.1560427834405902</v>
      </c>
    </row>
    <row r="380" spans="11:16" ht="12.5" x14ac:dyDescent="0.25">
      <c r="K380" s="38">
        <v>41505</v>
      </c>
      <c r="L380" s="4">
        <f t="shared" si="21"/>
        <v>2013</v>
      </c>
      <c r="M380" s="12">
        <f>IF(L380=2012,M379,M379*(1+Data_FRED!C242))</f>
        <v>1.1492015071072148</v>
      </c>
      <c r="N380" s="4">
        <f t="shared" si="22"/>
        <v>1</v>
      </c>
      <c r="O380" s="19">
        <f>+N380*(Data_FRED!C242)</f>
        <v>-5.9178400932658947E-3</v>
      </c>
      <c r="P380" s="12">
        <f t="shared" si="23"/>
        <v>1.1492015071072148</v>
      </c>
    </row>
    <row r="381" spans="11:16" ht="12.5" x14ac:dyDescent="0.25">
      <c r="K381" s="38">
        <v>41506</v>
      </c>
      <c r="L381" s="4">
        <f t="shared" si="21"/>
        <v>2013</v>
      </c>
      <c r="M381" s="12">
        <f>IF(L381=2012,M380,M380*(1+Data_FRED!C243))</f>
        <v>1.1535845196750962</v>
      </c>
      <c r="N381" s="4">
        <f t="shared" si="22"/>
        <v>1</v>
      </c>
      <c r="O381" s="19">
        <f>+N381*(Data_FRED!C243)</f>
        <v>3.8139634700918462E-3</v>
      </c>
      <c r="P381" s="12">
        <f t="shared" si="23"/>
        <v>1.1535845196750962</v>
      </c>
    </row>
    <row r="382" spans="11:16" ht="12.5" x14ac:dyDescent="0.25">
      <c r="K382" s="38">
        <v>41507</v>
      </c>
      <c r="L382" s="4">
        <f t="shared" si="21"/>
        <v>2013</v>
      </c>
      <c r="M382" s="12">
        <f>IF(L382=2012,M381,M381*(1+Data_FRED!C244))</f>
        <v>1.1468978662552067</v>
      </c>
      <c r="N382" s="4">
        <f t="shared" si="22"/>
        <v>1</v>
      </c>
      <c r="O382" s="19">
        <f>+N382*(Data_FRED!C244)</f>
        <v>-5.7964139652054766E-3</v>
      </c>
      <c r="P382" s="12">
        <f t="shared" si="23"/>
        <v>1.1468978662552067</v>
      </c>
    </row>
    <row r="383" spans="11:16" ht="12.5" x14ac:dyDescent="0.25">
      <c r="K383" s="38">
        <v>41508</v>
      </c>
      <c r="L383" s="4">
        <f t="shared" si="21"/>
        <v>2013</v>
      </c>
      <c r="M383" s="12">
        <f>IF(L383=2012,M382,M382*(1+Data_FRED!C245))</f>
        <v>1.1567411115045481</v>
      </c>
      <c r="N383" s="4">
        <f t="shared" si="22"/>
        <v>1</v>
      </c>
      <c r="O383" s="19">
        <f>+N383*(Data_FRED!C245)</f>
        <v>8.5824950407145766E-3</v>
      </c>
      <c r="P383" s="12">
        <f t="shared" si="23"/>
        <v>1.1567411115045481</v>
      </c>
    </row>
    <row r="384" spans="11:16" ht="12.5" x14ac:dyDescent="0.25">
      <c r="K384" s="38">
        <v>41509</v>
      </c>
      <c r="L384" s="4">
        <f t="shared" si="21"/>
        <v>2013</v>
      </c>
      <c r="M384" s="12">
        <f>IF(L384=2012,M383,M383*(1+Data_FRED!C246))</f>
        <v>1.1612977673003131</v>
      </c>
      <c r="N384" s="4">
        <f t="shared" si="22"/>
        <v>1</v>
      </c>
      <c r="O384" s="19">
        <f>+N384*(Data_FRED!C246)</f>
        <v>3.9392183354132132E-3</v>
      </c>
      <c r="P384" s="12">
        <f t="shared" si="23"/>
        <v>1.1612977673003131</v>
      </c>
    </row>
    <row r="385" spans="11:16" ht="12.5" x14ac:dyDescent="0.25">
      <c r="K385" s="38">
        <v>41512</v>
      </c>
      <c r="L385" s="4">
        <f t="shared" si="21"/>
        <v>2013</v>
      </c>
      <c r="M385" s="12">
        <f>IF(L385=2012,M384,M384*(1+Data_FRED!C247))</f>
        <v>1.1565970001048032</v>
      </c>
      <c r="N385" s="4">
        <f t="shared" si="22"/>
        <v>1</v>
      </c>
      <c r="O385" s="19">
        <f>+N385*(Data_FRED!C247)</f>
        <v>-4.047856913079035E-3</v>
      </c>
      <c r="P385" s="12">
        <f t="shared" si="23"/>
        <v>1.1565970001048032</v>
      </c>
    </row>
    <row r="386" spans="11:16" ht="12.5" x14ac:dyDescent="0.25">
      <c r="K386" s="38">
        <v>41513</v>
      </c>
      <c r="L386" s="4">
        <f t="shared" si="21"/>
        <v>2013</v>
      </c>
      <c r="M386" s="12">
        <f>IF(L386=2012,M385,M385*(1+Data_FRED!C248))</f>
        <v>1.1380897021420828</v>
      </c>
      <c r="N386" s="4">
        <f t="shared" si="22"/>
        <v>1</v>
      </c>
      <c r="O386" s="19">
        <f>+N386*(Data_FRED!C248)</f>
        <v>-1.6001509567328324E-2</v>
      </c>
      <c r="P386" s="12">
        <f t="shared" si="23"/>
        <v>1.1380897021420828</v>
      </c>
    </row>
    <row r="387" spans="11:16" ht="12.5" x14ac:dyDescent="0.25">
      <c r="K387" s="38">
        <v>41514</v>
      </c>
      <c r="L387" s="4">
        <f t="shared" si="21"/>
        <v>2013</v>
      </c>
      <c r="M387" s="12">
        <f>IF(L387=2012,M386,M386*(1+Data_FRED!C249))</f>
        <v>1.1412124942096378</v>
      </c>
      <c r="N387" s="4">
        <f t="shared" si="22"/>
        <v>1</v>
      </c>
      <c r="O387" s="19">
        <f>+N387*(Data_FRED!C249)</f>
        <v>2.7438892221566106E-3</v>
      </c>
      <c r="P387" s="12">
        <f t="shared" si="23"/>
        <v>1.1412124942096378</v>
      </c>
    </row>
    <row r="388" spans="11:16" ht="12.5" x14ac:dyDescent="0.25">
      <c r="K388" s="38">
        <v>41515</v>
      </c>
      <c r="L388" s="4">
        <f t="shared" si="21"/>
        <v>2013</v>
      </c>
      <c r="M388" s="12">
        <f>IF(L388=2012,M387,M387*(1+Data_FRED!C250))</f>
        <v>1.1434508979888105</v>
      </c>
      <c r="N388" s="4">
        <f t="shared" si="22"/>
        <v>1</v>
      </c>
      <c r="O388" s="19">
        <f>+N388*(Data_FRED!C250)</f>
        <v>1.9614259312179068E-3</v>
      </c>
      <c r="P388" s="12">
        <f t="shared" si="23"/>
        <v>1.1434508979888105</v>
      </c>
    </row>
    <row r="389" spans="11:16" ht="12.5" x14ac:dyDescent="0.25">
      <c r="K389" s="38">
        <v>41516</v>
      </c>
      <c r="L389" s="4">
        <f t="shared" si="21"/>
        <v>2013</v>
      </c>
      <c r="M389" s="12">
        <f>IF(L389=2012,M388,M388*(1+Data_FRED!C251))</f>
        <v>1.1398154989058893</v>
      </c>
      <c r="N389" s="4">
        <f t="shared" si="22"/>
        <v>1</v>
      </c>
      <c r="O389" s="19">
        <f>+N389*(Data_FRED!C251)</f>
        <v>-3.1793224259261555E-3</v>
      </c>
      <c r="P389" s="12">
        <f t="shared" si="23"/>
        <v>1.1398154989058893</v>
      </c>
    </row>
    <row r="390" spans="11:16" ht="12.5" x14ac:dyDescent="0.25">
      <c r="K390" s="38">
        <v>41520</v>
      </c>
      <c r="L390" s="4">
        <f t="shared" si="21"/>
        <v>2013</v>
      </c>
      <c r="M390" s="12">
        <f>IF(L390=2012,M389,M389*(1+Data_FRED!C252))</f>
        <v>1.1445520539308771</v>
      </c>
      <c r="N390" s="4">
        <f t="shared" si="22"/>
        <v>1</v>
      </c>
      <c r="O390" s="19">
        <f>+N390*(Data_FRED!C252)</f>
        <v>4.1555453751369511E-3</v>
      </c>
      <c r="P390" s="12">
        <f t="shared" si="23"/>
        <v>1.1445520539308771</v>
      </c>
    </row>
    <row r="391" spans="11:16" ht="12.5" x14ac:dyDescent="0.25">
      <c r="K391" s="38">
        <v>41521</v>
      </c>
      <c r="L391" s="4">
        <f t="shared" si="21"/>
        <v>2013</v>
      </c>
      <c r="M391" s="12">
        <f>IF(L391=2012,M390,M390*(1+Data_FRED!C253))</f>
        <v>1.1538048718882552</v>
      </c>
      <c r="N391" s="4">
        <f t="shared" si="22"/>
        <v>1</v>
      </c>
      <c r="O391" s="19">
        <f>+N391*(Data_FRED!C253)</f>
        <v>8.0842264234291927E-3</v>
      </c>
      <c r="P391" s="12">
        <f t="shared" si="23"/>
        <v>1.1538048718882552</v>
      </c>
    </row>
    <row r="392" spans="11:16" ht="12.5" x14ac:dyDescent="0.25">
      <c r="K392" s="38">
        <v>41522</v>
      </c>
      <c r="L392" s="4">
        <f t="shared" si="21"/>
        <v>2013</v>
      </c>
      <c r="M392" s="12">
        <f>IF(L392=2012,M391,M391*(1+Data_FRED!C254))</f>
        <v>1.1551999737121814</v>
      </c>
      <c r="N392" s="4">
        <f t="shared" si="22"/>
        <v>1</v>
      </c>
      <c r="O392" s="19">
        <f>+N392*(Data_FRED!C254)</f>
        <v>1.2091315073432651E-3</v>
      </c>
      <c r="P392" s="12">
        <f t="shared" si="23"/>
        <v>1.1551999737121814</v>
      </c>
    </row>
    <row r="393" spans="11:16" ht="12.5" x14ac:dyDescent="0.25">
      <c r="K393" s="38">
        <v>41523</v>
      </c>
      <c r="L393" s="4">
        <f t="shared" si="21"/>
        <v>2013</v>
      </c>
      <c r="M393" s="12">
        <f>IF(L393=2012,M392,M392*(1+Data_FRED!C255))</f>
        <v>1.1552627895101784</v>
      </c>
      <c r="N393" s="4">
        <f t="shared" si="22"/>
        <v>1</v>
      </c>
      <c r="O393" s="19">
        <f>+N393*(Data_FRED!C255)</f>
        <v>5.4376557675273835E-5</v>
      </c>
      <c r="P393" s="12">
        <f t="shared" si="23"/>
        <v>1.1552627895101784</v>
      </c>
    </row>
    <row r="394" spans="11:16" ht="12.5" x14ac:dyDescent="0.25">
      <c r="K394" s="38">
        <v>41526</v>
      </c>
      <c r="L394" s="4">
        <f t="shared" si="21"/>
        <v>2013</v>
      </c>
      <c r="M394" s="12">
        <f>IF(L394=2012,M393,M393*(1+Data_FRED!C256))</f>
        <v>1.1667499510383272</v>
      </c>
      <c r="N394" s="4">
        <f t="shared" si="22"/>
        <v>1</v>
      </c>
      <c r="O394" s="19">
        <f>+N394*(Data_FRED!C256)</f>
        <v>9.9433320560937486E-3</v>
      </c>
      <c r="P394" s="12">
        <f t="shared" si="23"/>
        <v>1.1667499510383272</v>
      </c>
    </row>
    <row r="395" spans="11:16" ht="12.5" x14ac:dyDescent="0.25">
      <c r="K395" s="38">
        <v>41527</v>
      </c>
      <c r="L395" s="4">
        <f t="shared" si="21"/>
        <v>2013</v>
      </c>
      <c r="M395" s="12">
        <f>IF(L395=2012,M394,M394*(1+Data_FRED!C257))</f>
        <v>1.1752893039935175</v>
      </c>
      <c r="N395" s="4">
        <f t="shared" si="22"/>
        <v>1</v>
      </c>
      <c r="O395" s="19">
        <f>+N395*(Data_FRED!C257)</f>
        <v>7.3189229171092005E-3</v>
      </c>
      <c r="P395" s="12">
        <f t="shared" si="23"/>
        <v>1.1752893039935175</v>
      </c>
    </row>
    <row r="396" spans="11:16" ht="12.5" x14ac:dyDescent="0.25">
      <c r="K396" s="38">
        <v>41528</v>
      </c>
      <c r="L396" s="4">
        <f t="shared" si="21"/>
        <v>2013</v>
      </c>
      <c r="M396" s="12">
        <f>IF(L396=2012,M395,M395*(1+Data_FRED!C258))</f>
        <v>1.17887114614456</v>
      </c>
      <c r="N396" s="4">
        <f t="shared" si="22"/>
        <v>1</v>
      </c>
      <c r="O396" s="19">
        <f>+N396*(Data_FRED!C258)</f>
        <v>3.0476259239930587E-3</v>
      </c>
      <c r="P396" s="12">
        <f t="shared" si="23"/>
        <v>1.17887114614456</v>
      </c>
    </row>
    <row r="397" spans="11:16" ht="12.5" x14ac:dyDescent="0.25">
      <c r="K397" s="38">
        <v>41529</v>
      </c>
      <c r="L397" s="4">
        <f t="shared" si="21"/>
        <v>2013</v>
      </c>
      <c r="M397" s="12">
        <f>IF(L397=2012,M396,M396*(1+Data_FRED!C259))</f>
        <v>1.1748792938806309</v>
      </c>
      <c r="N397" s="4">
        <f t="shared" si="22"/>
        <v>1</v>
      </c>
      <c r="O397" s="19">
        <f>+N397*(Data_FRED!C259)</f>
        <v>-3.3861650418574234E-3</v>
      </c>
      <c r="P397" s="12">
        <f t="shared" si="23"/>
        <v>1.1748792938806309</v>
      </c>
    </row>
    <row r="398" spans="11:16" ht="12.5" x14ac:dyDescent="0.25">
      <c r="K398" s="38">
        <v>41530</v>
      </c>
      <c r="L398" s="4">
        <f t="shared" si="21"/>
        <v>2013</v>
      </c>
      <c r="M398" s="12">
        <f>IF(L398=2012,M397,M397*(1+Data_FRED!C260))</f>
        <v>1.1780644310556025</v>
      </c>
      <c r="N398" s="4">
        <f t="shared" si="22"/>
        <v>1</v>
      </c>
      <c r="O398" s="19">
        <f>+N398*(Data_FRED!C260)</f>
        <v>2.7110335432424617E-3</v>
      </c>
      <c r="P398" s="12">
        <f t="shared" si="23"/>
        <v>1.1780644310556025</v>
      </c>
    </row>
    <row r="399" spans="11:16" ht="12.5" x14ac:dyDescent="0.25">
      <c r="K399" s="38">
        <v>41533</v>
      </c>
      <c r="L399" s="4">
        <f t="shared" si="21"/>
        <v>2013</v>
      </c>
      <c r="M399" s="12">
        <f>IF(L399=2012,M398,M398*(1+Data_FRED!C261))</f>
        <v>1.1847523227305465</v>
      </c>
      <c r="N399" s="4">
        <f t="shared" si="22"/>
        <v>1</v>
      </c>
      <c r="O399" s="19">
        <f>+N399*(Data_FRED!C261)</f>
        <v>5.6770168919803715E-3</v>
      </c>
      <c r="P399" s="12">
        <f t="shared" si="23"/>
        <v>1.1847523227305465</v>
      </c>
    </row>
    <row r="400" spans="11:16" ht="12.5" x14ac:dyDescent="0.25">
      <c r="K400" s="38">
        <v>41534</v>
      </c>
      <c r="L400" s="4">
        <f t="shared" si="21"/>
        <v>2013</v>
      </c>
      <c r="M400" s="12">
        <f>IF(L400=2012,M399,M399*(1+Data_FRED!C262))</f>
        <v>1.1897387669358075</v>
      </c>
      <c r="N400" s="4">
        <f t="shared" si="22"/>
        <v>1</v>
      </c>
      <c r="O400" s="19">
        <f>+N400*(Data_FRED!C262)</f>
        <v>4.2088494865901299E-3</v>
      </c>
      <c r="P400" s="12">
        <f t="shared" si="23"/>
        <v>1.1897387669358075</v>
      </c>
    </row>
    <row r="401" spans="11:16" ht="12.5" x14ac:dyDescent="0.25">
      <c r="K401" s="38">
        <v>41535</v>
      </c>
      <c r="L401" s="4">
        <f t="shared" ref="L401:L464" si="24">+YEAR(K401)</f>
        <v>2013</v>
      </c>
      <c r="M401" s="12">
        <f>IF(L401=2012,M400,M400*(1+Data_FRED!C263))</f>
        <v>1.2041395029421977</v>
      </c>
      <c r="N401" s="4">
        <f t="shared" ref="N401:N464" si="25">+SUMIF($C$143:$C$153,L401,$D$143:$D$153)</f>
        <v>1</v>
      </c>
      <c r="O401" s="19">
        <f>+N401*(Data_FRED!C263)</f>
        <v>1.2104115967809937E-2</v>
      </c>
      <c r="P401" s="12">
        <f t="shared" ref="P401:P464" si="26">P400*(1+O401)</f>
        <v>1.2041395029421977</v>
      </c>
    </row>
    <row r="402" spans="11:16" ht="12.5" x14ac:dyDescent="0.25">
      <c r="K402" s="38">
        <v>41536</v>
      </c>
      <c r="L402" s="4">
        <f t="shared" si="24"/>
        <v>2013</v>
      </c>
      <c r="M402" s="12">
        <f>IF(L402=2012,M401,M401*(1+Data_FRED!C264))</f>
        <v>1.2019183195385059</v>
      </c>
      <c r="N402" s="4">
        <f t="shared" si="25"/>
        <v>1</v>
      </c>
      <c r="O402" s="19">
        <f>+N402*(Data_FRED!C264)</f>
        <v>-1.8446229845168335E-3</v>
      </c>
      <c r="P402" s="12">
        <f t="shared" si="26"/>
        <v>1.2019183195385059</v>
      </c>
    </row>
    <row r="403" spans="11:16" ht="12.5" x14ac:dyDescent="0.25">
      <c r="K403" s="38">
        <v>41537</v>
      </c>
      <c r="L403" s="4">
        <f t="shared" si="24"/>
        <v>2013</v>
      </c>
      <c r="M403" s="12">
        <f>IF(L403=2012,M402,M402*(1+Data_FRED!C265))</f>
        <v>1.1932127124138354</v>
      </c>
      <c r="N403" s="4">
        <f t="shared" si="25"/>
        <v>1</v>
      </c>
      <c r="O403" s="19">
        <f>+N403*(Data_FRED!C265)</f>
        <v>-7.2430937969337897E-3</v>
      </c>
      <c r="P403" s="12">
        <f t="shared" si="26"/>
        <v>1.1932127124138354</v>
      </c>
    </row>
    <row r="404" spans="11:16" ht="12.5" x14ac:dyDescent="0.25">
      <c r="K404" s="38">
        <v>41540</v>
      </c>
      <c r="L404" s="4">
        <f t="shared" si="24"/>
        <v>2013</v>
      </c>
      <c r="M404" s="12">
        <f>IF(L404=2012,M403,M403*(1+Data_FRED!C266))</f>
        <v>1.1875679585207068</v>
      </c>
      <c r="N404" s="4">
        <f t="shared" si="25"/>
        <v>1</v>
      </c>
      <c r="O404" s="19">
        <f>+N404*(Data_FRED!C266)</f>
        <v>-4.7307188688171364E-3</v>
      </c>
      <c r="P404" s="12">
        <f t="shared" si="26"/>
        <v>1.1875679585207068</v>
      </c>
    </row>
    <row r="405" spans="11:16" ht="12.5" x14ac:dyDescent="0.25">
      <c r="K405" s="38">
        <v>41541</v>
      </c>
      <c r="L405" s="4">
        <f t="shared" si="24"/>
        <v>2013</v>
      </c>
      <c r="M405" s="12">
        <f>IF(L405=2012,M404,M404*(1+Data_FRED!C267))</f>
        <v>1.1844796079179774</v>
      </c>
      <c r="N405" s="4">
        <f t="shared" si="25"/>
        <v>1</v>
      </c>
      <c r="O405" s="19">
        <f>+N405*(Data_FRED!C267)</f>
        <v>-2.6005674711671984E-3</v>
      </c>
      <c r="P405" s="12">
        <f t="shared" si="26"/>
        <v>1.1844796079179774</v>
      </c>
    </row>
    <row r="406" spans="11:16" ht="12.5" x14ac:dyDescent="0.25">
      <c r="K406" s="38">
        <v>41542</v>
      </c>
      <c r="L406" s="4">
        <f t="shared" si="24"/>
        <v>2013</v>
      </c>
      <c r="M406" s="12">
        <f>IF(L406=2012,M405,M405*(1+Data_FRED!C268))</f>
        <v>1.1812303306616696</v>
      </c>
      <c r="N406" s="4">
        <f t="shared" si="25"/>
        <v>1</v>
      </c>
      <c r="O406" s="19">
        <f>+N406*(Data_FRED!C268)</f>
        <v>-2.7432108029442847E-3</v>
      </c>
      <c r="P406" s="12">
        <f t="shared" si="26"/>
        <v>1.1812303306616696</v>
      </c>
    </row>
    <row r="407" spans="11:16" ht="12.5" x14ac:dyDescent="0.25">
      <c r="K407" s="38">
        <v>41543</v>
      </c>
      <c r="L407" s="4">
        <f t="shared" si="24"/>
        <v>2013</v>
      </c>
      <c r="M407" s="12">
        <f>IF(L407=2012,M406,M406*(1+Data_FRED!C269))</f>
        <v>1.1853402462029488</v>
      </c>
      <c r="N407" s="4">
        <f t="shared" si="25"/>
        <v>1</v>
      </c>
      <c r="O407" s="19">
        <f>+N407*(Data_FRED!C269)</f>
        <v>3.4793515156158698E-3</v>
      </c>
      <c r="P407" s="12">
        <f t="shared" si="26"/>
        <v>1.1853402462029488</v>
      </c>
    </row>
    <row r="408" spans="11:16" ht="12.5" x14ac:dyDescent="0.25">
      <c r="K408" s="38">
        <v>41544</v>
      </c>
      <c r="L408" s="4">
        <f t="shared" si="24"/>
        <v>2013</v>
      </c>
      <c r="M408" s="12">
        <f>IF(L408=2012,M407,M407*(1+Data_FRED!C270))</f>
        <v>1.1805015737706261</v>
      </c>
      <c r="N408" s="4">
        <f t="shared" si="25"/>
        <v>1</v>
      </c>
      <c r="O408" s="19">
        <f>+N408*(Data_FRED!C270)</f>
        <v>-4.0820957930202389E-3</v>
      </c>
      <c r="P408" s="12">
        <f t="shared" si="26"/>
        <v>1.1805015737706261</v>
      </c>
    </row>
    <row r="409" spans="11:16" ht="12.5" x14ac:dyDescent="0.25">
      <c r="K409" s="38">
        <v>41547</v>
      </c>
      <c r="L409" s="4">
        <f t="shared" si="24"/>
        <v>2013</v>
      </c>
      <c r="M409" s="12">
        <f>IF(L409=2012,M408,M408*(1+Data_FRED!C271))</f>
        <v>1.1733624798565878</v>
      </c>
      <c r="N409" s="4">
        <f t="shared" si="25"/>
        <v>1</v>
      </c>
      <c r="O409" s="19">
        <f>+N409*(Data_FRED!C271)</f>
        <v>-6.0475090187600816E-3</v>
      </c>
      <c r="P409" s="12">
        <f t="shared" si="26"/>
        <v>1.1733624798565878</v>
      </c>
    </row>
    <row r="410" spans="11:16" ht="12.5" x14ac:dyDescent="0.25">
      <c r="K410" s="38">
        <v>41548</v>
      </c>
      <c r="L410" s="4">
        <f t="shared" si="24"/>
        <v>2013</v>
      </c>
      <c r="M410" s="12">
        <f>IF(L410=2012,M409,M409*(1+Data_FRED!C272))</f>
        <v>1.1827103697590386</v>
      </c>
      <c r="N410" s="4">
        <f t="shared" si="25"/>
        <v>1</v>
      </c>
      <c r="O410" s="19">
        <f>+N410*(Data_FRED!C272)</f>
        <v>7.9667537209757739E-3</v>
      </c>
      <c r="P410" s="12">
        <f t="shared" si="26"/>
        <v>1.1827103697590386</v>
      </c>
    </row>
    <row r="411" spans="11:16" ht="12.5" x14ac:dyDescent="0.25">
      <c r="K411" s="38">
        <v>41549</v>
      </c>
      <c r="L411" s="4">
        <f t="shared" si="24"/>
        <v>2013</v>
      </c>
      <c r="M411" s="12">
        <f>IF(L411=2012,M410,M410*(1+Data_FRED!C273))</f>
        <v>1.1819216332378033</v>
      </c>
      <c r="N411" s="4">
        <f t="shared" si="25"/>
        <v>1</v>
      </c>
      <c r="O411" s="19">
        <f>+N411*(Data_FRED!C273)</f>
        <v>-6.6688898770376765E-4</v>
      </c>
      <c r="P411" s="12">
        <f t="shared" si="26"/>
        <v>1.1819216332378033</v>
      </c>
    </row>
    <row r="412" spans="11:16" ht="12.5" x14ac:dyDescent="0.25">
      <c r="K412" s="38">
        <v>41550</v>
      </c>
      <c r="L412" s="4">
        <f t="shared" si="24"/>
        <v>2013</v>
      </c>
      <c r="M412" s="12">
        <f>IF(L412=2012,M411,M411*(1+Data_FRED!C274))</f>
        <v>1.1712607051356867</v>
      </c>
      <c r="N412" s="4">
        <f t="shared" si="25"/>
        <v>1</v>
      </c>
      <c r="O412" s="19">
        <f>+N412*(Data_FRED!C274)</f>
        <v>-9.0199957444824265E-3</v>
      </c>
      <c r="P412" s="12">
        <f t="shared" si="26"/>
        <v>1.1712607051356867</v>
      </c>
    </row>
    <row r="413" spans="11:16" ht="12.5" x14ac:dyDescent="0.25">
      <c r="K413" s="38">
        <v>41551</v>
      </c>
      <c r="L413" s="4">
        <f t="shared" si="24"/>
        <v>2013</v>
      </c>
      <c r="M413" s="12">
        <f>IF(L413=2012,M412,M412*(1+Data_FRED!C275))</f>
        <v>1.1794928958521504</v>
      </c>
      <c r="N413" s="4">
        <f t="shared" si="25"/>
        <v>1</v>
      </c>
      <c r="O413" s="19">
        <f>+N413*(Data_FRED!C275)</f>
        <v>7.0284870655762189E-3</v>
      </c>
      <c r="P413" s="12">
        <f t="shared" si="26"/>
        <v>1.1794928958521504</v>
      </c>
    </row>
    <row r="414" spans="11:16" ht="12.5" x14ac:dyDescent="0.25">
      <c r="K414" s="38">
        <v>41554</v>
      </c>
      <c r="L414" s="4">
        <f t="shared" si="24"/>
        <v>2013</v>
      </c>
      <c r="M414" s="12">
        <f>IF(L414=2012,M413,M413*(1+Data_FRED!C276))</f>
        <v>1.1694167892574694</v>
      </c>
      <c r="N414" s="4">
        <f t="shared" si="25"/>
        <v>1</v>
      </c>
      <c r="O414" s="19">
        <f>+N414*(Data_FRED!C276)</f>
        <v>-8.5427446236556424E-3</v>
      </c>
      <c r="P414" s="12">
        <f t="shared" si="26"/>
        <v>1.1694167892574694</v>
      </c>
    </row>
    <row r="415" spans="11:16" ht="12.5" x14ac:dyDescent="0.25">
      <c r="K415" s="38">
        <v>41555</v>
      </c>
      <c r="L415" s="4">
        <f t="shared" si="24"/>
        <v>2013</v>
      </c>
      <c r="M415" s="12">
        <f>IF(L415=2012,M414,M414*(1+Data_FRED!C277))</f>
        <v>1.1549058198400519</v>
      </c>
      <c r="N415" s="4">
        <f t="shared" si="25"/>
        <v>1</v>
      </c>
      <c r="O415" s="19">
        <f>+N415*(Data_FRED!C277)</f>
        <v>-1.2408723348868085E-2</v>
      </c>
      <c r="P415" s="12">
        <f t="shared" si="26"/>
        <v>1.1549058198400519</v>
      </c>
    </row>
    <row r="416" spans="11:16" ht="12.5" x14ac:dyDescent="0.25">
      <c r="K416" s="38">
        <v>41556</v>
      </c>
      <c r="L416" s="4">
        <f t="shared" si="24"/>
        <v>2013</v>
      </c>
      <c r="M416" s="12">
        <f>IF(L416=2012,M415,M415*(1+Data_FRED!C278))</f>
        <v>1.1555683864170045</v>
      </c>
      <c r="N416" s="4">
        <f t="shared" si="25"/>
        <v>1</v>
      </c>
      <c r="O416" s="19">
        <f>+N416*(Data_FRED!C278)</f>
        <v>5.7369749599523064E-4</v>
      </c>
      <c r="P416" s="12">
        <f t="shared" si="26"/>
        <v>1.1555683864170045</v>
      </c>
    </row>
    <row r="417" spans="11:16" ht="12.5" x14ac:dyDescent="0.25">
      <c r="K417" s="38">
        <v>41557</v>
      </c>
      <c r="L417" s="4">
        <f t="shared" si="24"/>
        <v>2013</v>
      </c>
      <c r="M417" s="12">
        <f>IF(L417=2012,M416,M416*(1+Data_FRED!C279))</f>
        <v>1.1805235825336344</v>
      </c>
      <c r="N417" s="4">
        <f t="shared" si="25"/>
        <v>1</v>
      </c>
      <c r="O417" s="19">
        <f>+N417*(Data_FRED!C279)</f>
        <v>2.1595603003649867E-2</v>
      </c>
      <c r="P417" s="12">
        <f t="shared" si="26"/>
        <v>1.1805235825336344</v>
      </c>
    </row>
    <row r="418" spans="11:16" ht="12.5" x14ac:dyDescent="0.25">
      <c r="K418" s="38">
        <v>41558</v>
      </c>
      <c r="L418" s="4">
        <f t="shared" si="24"/>
        <v>2013</v>
      </c>
      <c r="M418" s="12">
        <f>IF(L418=2012,M417,M417*(1+Data_FRED!C280))</f>
        <v>1.1879215211537462</v>
      </c>
      <c r="N418" s="4">
        <f t="shared" si="25"/>
        <v>1</v>
      </c>
      <c r="O418" s="19">
        <f>+N418*(Data_FRED!C280)</f>
        <v>6.2666589042077387E-3</v>
      </c>
      <c r="P418" s="12">
        <f t="shared" si="26"/>
        <v>1.1879215211537462</v>
      </c>
    </row>
    <row r="419" spans="11:16" ht="12.5" x14ac:dyDescent="0.25">
      <c r="K419" s="38">
        <v>41562</v>
      </c>
      <c r="L419" s="4">
        <f t="shared" si="24"/>
        <v>2013</v>
      </c>
      <c r="M419" s="12">
        <f>IF(L419=2012,M418,M418*(1+Data_FRED!C281))</f>
        <v>1.1795005645971715</v>
      </c>
      <c r="N419" s="4">
        <f t="shared" si="25"/>
        <v>1</v>
      </c>
      <c r="O419" s="19">
        <f>+N419*(Data_FRED!C281)</f>
        <v>-7.0888155544114413E-3</v>
      </c>
      <c r="P419" s="12">
        <f t="shared" si="26"/>
        <v>1.1795005645971715</v>
      </c>
    </row>
    <row r="420" spans="11:16" ht="12.5" x14ac:dyDescent="0.25">
      <c r="K420" s="38">
        <v>41563</v>
      </c>
      <c r="L420" s="4">
        <f t="shared" si="24"/>
        <v>2013</v>
      </c>
      <c r="M420" s="12">
        <f>IF(L420=2012,M419,M419*(1+Data_FRED!C282))</f>
        <v>1.1956984289677373</v>
      </c>
      <c r="N420" s="4">
        <f t="shared" si="25"/>
        <v>1</v>
      </c>
      <c r="O420" s="19">
        <f>+N420*(Data_FRED!C282)</f>
        <v>1.3732816122981576E-2</v>
      </c>
      <c r="P420" s="12">
        <f t="shared" si="26"/>
        <v>1.1956984289677373</v>
      </c>
    </row>
    <row r="421" spans="11:16" ht="12.5" x14ac:dyDescent="0.25">
      <c r="K421" s="38">
        <v>41564</v>
      </c>
      <c r="L421" s="4">
        <f t="shared" si="24"/>
        <v>2013</v>
      </c>
      <c r="M421" s="12">
        <f>IF(L421=2012,M420,M420*(1+Data_FRED!C283))</f>
        <v>1.2037351043405271</v>
      </c>
      <c r="N421" s="4">
        <f t="shared" si="25"/>
        <v>1</v>
      </c>
      <c r="O421" s="19">
        <f>+N421*(Data_FRED!C283)</f>
        <v>6.7213230176509332E-3</v>
      </c>
      <c r="P421" s="12">
        <f t="shared" si="26"/>
        <v>1.2037351043405271</v>
      </c>
    </row>
    <row r="422" spans="11:16" ht="12.5" x14ac:dyDescent="0.25">
      <c r="K422" s="38">
        <v>41565</v>
      </c>
      <c r="L422" s="4">
        <f t="shared" si="24"/>
        <v>2013</v>
      </c>
      <c r="M422" s="12">
        <f>IF(L422=2012,M421,M421*(1+Data_FRED!C284))</f>
        <v>1.2115923883937993</v>
      </c>
      <c r="N422" s="4">
        <f t="shared" si="25"/>
        <v>1</v>
      </c>
      <c r="O422" s="19">
        <f>+N422*(Data_FRED!C284)</f>
        <v>6.5274195501484516E-3</v>
      </c>
      <c r="P422" s="12">
        <f t="shared" si="26"/>
        <v>1.2115923883937993</v>
      </c>
    </row>
    <row r="423" spans="11:16" ht="12.5" x14ac:dyDescent="0.25">
      <c r="K423" s="38">
        <v>41568</v>
      </c>
      <c r="L423" s="4">
        <f t="shared" si="24"/>
        <v>2013</v>
      </c>
      <c r="M423" s="12">
        <f>IF(L423=2012,M422,M422*(1+Data_FRED!C285))</f>
        <v>1.2117035067043835</v>
      </c>
      <c r="N423" s="4">
        <f t="shared" si="25"/>
        <v>1</v>
      </c>
      <c r="O423" s="19">
        <f>+N423*(Data_FRED!C285)</f>
        <v>9.1712618574313345E-5</v>
      </c>
      <c r="P423" s="12">
        <f t="shared" si="26"/>
        <v>1.2117035067043835</v>
      </c>
    </row>
    <row r="424" spans="11:16" ht="12.5" x14ac:dyDescent="0.25">
      <c r="K424" s="38">
        <v>41569</v>
      </c>
      <c r="L424" s="4">
        <f t="shared" si="24"/>
        <v>2013</v>
      </c>
      <c r="M424" s="12">
        <f>IF(L424=2012,M423,M423*(1+Data_FRED!C286))</f>
        <v>1.2186357967058841</v>
      </c>
      <c r="N424" s="4">
        <f t="shared" si="25"/>
        <v>1</v>
      </c>
      <c r="O424" s="19">
        <f>+N424*(Data_FRED!C286)</f>
        <v>5.7211107858845976E-3</v>
      </c>
      <c r="P424" s="12">
        <f t="shared" si="26"/>
        <v>1.2186357967058841</v>
      </c>
    </row>
    <row r="425" spans="11:16" ht="12.5" x14ac:dyDescent="0.25">
      <c r="K425" s="38">
        <v>41570</v>
      </c>
      <c r="L425" s="4">
        <f t="shared" si="24"/>
        <v>2013</v>
      </c>
      <c r="M425" s="12">
        <f>IF(L425=2012,M424,M424*(1+Data_FRED!C287))</f>
        <v>1.2128646653964068</v>
      </c>
      <c r="N425" s="4">
        <f t="shared" si="25"/>
        <v>1</v>
      </c>
      <c r="O425" s="19">
        <f>+N425*(Data_FRED!C287)</f>
        <v>-4.7357309912257808E-3</v>
      </c>
      <c r="P425" s="12">
        <f t="shared" si="26"/>
        <v>1.2128646653964068</v>
      </c>
    </row>
    <row r="426" spans="11:16" ht="12.5" x14ac:dyDescent="0.25">
      <c r="K426" s="38">
        <v>41571</v>
      </c>
      <c r="L426" s="4">
        <f t="shared" si="24"/>
        <v>2013</v>
      </c>
      <c r="M426" s="12">
        <f>IF(L426=2012,M425,M425*(1+Data_FRED!C288))</f>
        <v>1.2168099589014381</v>
      </c>
      <c r="N426" s="4">
        <f t="shared" si="25"/>
        <v>1</v>
      </c>
      <c r="O426" s="19">
        <f>+N426*(Data_FRED!C288)</f>
        <v>3.2528719960210105E-3</v>
      </c>
      <c r="P426" s="12">
        <f t="shared" si="26"/>
        <v>1.2168099589014381</v>
      </c>
    </row>
    <row r="427" spans="11:16" ht="12.5" x14ac:dyDescent="0.25">
      <c r="K427" s="38">
        <v>41572</v>
      </c>
      <c r="L427" s="4">
        <f t="shared" si="24"/>
        <v>2013</v>
      </c>
      <c r="M427" s="12">
        <f>IF(L427=2012,M426,M426*(1+Data_FRED!C289))</f>
        <v>1.2221458806392478</v>
      </c>
      <c r="N427" s="4">
        <f t="shared" si="25"/>
        <v>1</v>
      </c>
      <c r="O427" s="19">
        <f>+N427*(Data_FRED!C289)</f>
        <v>4.3851726383198801E-3</v>
      </c>
      <c r="P427" s="12">
        <f t="shared" si="26"/>
        <v>1.2221458806392478</v>
      </c>
    </row>
    <row r="428" spans="11:16" ht="12.5" x14ac:dyDescent="0.25">
      <c r="K428" s="38">
        <v>41575</v>
      </c>
      <c r="L428" s="4">
        <f t="shared" si="24"/>
        <v>2013</v>
      </c>
      <c r="M428" s="12">
        <f>IF(L428=2012,M427,M427*(1+Data_FRED!C290))</f>
        <v>1.2237699119983623</v>
      </c>
      <c r="N428" s="4">
        <f t="shared" si="25"/>
        <v>1</v>
      </c>
      <c r="O428" s="19">
        <f>+N428*(Data_FRED!C290)</f>
        <v>1.328835930998072E-3</v>
      </c>
      <c r="P428" s="12">
        <f t="shared" si="26"/>
        <v>1.2237699119983623</v>
      </c>
    </row>
    <row r="429" spans="11:16" ht="12.5" x14ac:dyDescent="0.25">
      <c r="K429" s="38">
        <v>41576</v>
      </c>
      <c r="L429" s="4">
        <f t="shared" si="24"/>
        <v>2013</v>
      </c>
      <c r="M429" s="12">
        <f>IF(L429=2012,M428,M428*(1+Data_FRED!C291))</f>
        <v>1.230584695591463</v>
      </c>
      <c r="N429" s="4">
        <f t="shared" si="25"/>
        <v>1</v>
      </c>
      <c r="O429" s="19">
        <f>+N429*(Data_FRED!C291)</f>
        <v>5.568680457237637E-3</v>
      </c>
      <c r="P429" s="12">
        <f t="shared" si="26"/>
        <v>1.230584695591463</v>
      </c>
    </row>
    <row r="430" spans="11:16" ht="12.5" x14ac:dyDescent="0.25">
      <c r="K430" s="38">
        <v>41577</v>
      </c>
      <c r="L430" s="4">
        <f t="shared" si="24"/>
        <v>2013</v>
      </c>
      <c r="M430" s="12">
        <f>IF(L430=2012,M429,M429*(1+Data_FRED!C292))</f>
        <v>1.2245697077611921</v>
      </c>
      <c r="N430" s="4">
        <f t="shared" si="25"/>
        <v>1</v>
      </c>
      <c r="O430" s="19">
        <f>+N430*(Data_FRED!C292)</f>
        <v>-4.8879104801314577E-3</v>
      </c>
      <c r="P430" s="12">
        <f t="shared" si="26"/>
        <v>1.2245697077611921</v>
      </c>
    </row>
    <row r="431" spans="11:16" ht="12.5" x14ac:dyDescent="0.25">
      <c r="K431" s="38">
        <v>41578</v>
      </c>
      <c r="L431" s="4">
        <f t="shared" si="24"/>
        <v>2013</v>
      </c>
      <c r="M431" s="12">
        <f>IF(L431=2012,M430,M430*(1+Data_FRED!C293))</f>
        <v>1.2198590825103413</v>
      </c>
      <c r="N431" s="4">
        <f t="shared" si="25"/>
        <v>1</v>
      </c>
      <c r="O431" s="19">
        <f>+N431*(Data_FRED!C293)</f>
        <v>-3.846759576849974E-3</v>
      </c>
      <c r="P431" s="12">
        <f t="shared" si="26"/>
        <v>1.2198590825103413</v>
      </c>
    </row>
    <row r="432" spans="11:16" ht="12.5" x14ac:dyDescent="0.25">
      <c r="K432" s="38">
        <v>41579</v>
      </c>
      <c r="L432" s="4">
        <f t="shared" si="24"/>
        <v>2013</v>
      </c>
      <c r="M432" s="12">
        <f>IF(L432=2012,M431,M431*(1+Data_FRED!C294))</f>
        <v>1.2233957325274318</v>
      </c>
      <c r="N432" s="4">
        <f t="shared" si="25"/>
        <v>1</v>
      </c>
      <c r="O432" s="19">
        <f>+N432*(Data_FRED!C294)</f>
        <v>2.8992283353028092E-3</v>
      </c>
      <c r="P432" s="12">
        <f t="shared" si="26"/>
        <v>1.2233957325274318</v>
      </c>
    </row>
    <row r="433" spans="11:16" ht="12.5" x14ac:dyDescent="0.25">
      <c r="K433" s="38">
        <v>41582</v>
      </c>
      <c r="L433" s="4">
        <f t="shared" si="24"/>
        <v>2013</v>
      </c>
      <c r="M433" s="12">
        <f>IF(L433=2012,M432,M432*(1+Data_FRED!C295))</f>
        <v>1.2277561318416792</v>
      </c>
      <c r="N433" s="4">
        <f t="shared" si="25"/>
        <v>1</v>
      </c>
      <c r="O433" s="19">
        <f>+N433*(Data_FRED!C295)</f>
        <v>3.5641773126337483E-3</v>
      </c>
      <c r="P433" s="12">
        <f t="shared" si="26"/>
        <v>1.2277561318416792</v>
      </c>
    </row>
    <row r="434" spans="11:16" ht="12.5" x14ac:dyDescent="0.25">
      <c r="K434" s="38">
        <v>41583</v>
      </c>
      <c r="L434" s="4">
        <f t="shared" si="24"/>
        <v>2013</v>
      </c>
      <c r="M434" s="12">
        <f>IF(L434=2012,M433,M433*(1+Data_FRED!C296))</f>
        <v>1.2243067708178517</v>
      </c>
      <c r="N434" s="4">
        <f t="shared" si="25"/>
        <v>1</v>
      </c>
      <c r="O434" s="19">
        <f>+N434*(Data_FRED!C296)</f>
        <v>-2.8094838497391963E-3</v>
      </c>
      <c r="P434" s="12">
        <f t="shared" si="26"/>
        <v>1.2243067708178517</v>
      </c>
    </row>
    <row r="435" spans="11:16" ht="12.5" x14ac:dyDescent="0.25">
      <c r="K435" s="38">
        <v>41584</v>
      </c>
      <c r="L435" s="4">
        <f t="shared" si="24"/>
        <v>2013</v>
      </c>
      <c r="M435" s="12">
        <f>IF(L435=2012,M434,M434*(1+Data_FRED!C297))</f>
        <v>1.2295179806896619</v>
      </c>
      <c r="N435" s="4">
        <f t="shared" si="25"/>
        <v>1</v>
      </c>
      <c r="O435" s="19">
        <f>+N435*(Data_FRED!C297)</f>
        <v>4.2564576101536706E-3</v>
      </c>
      <c r="P435" s="12">
        <f t="shared" si="26"/>
        <v>1.2295179806896619</v>
      </c>
    </row>
    <row r="436" spans="11:16" ht="12.5" x14ac:dyDescent="0.25">
      <c r="K436" s="38">
        <v>41585</v>
      </c>
      <c r="L436" s="4">
        <f t="shared" si="24"/>
        <v>2013</v>
      </c>
      <c r="M436" s="12">
        <f>IF(L436=2012,M435,M435*(1+Data_FRED!C298))</f>
        <v>1.2132017170539702</v>
      </c>
      <c r="N436" s="4">
        <f t="shared" si="25"/>
        <v>1</v>
      </c>
      <c r="O436" s="19">
        <f>+N436*(Data_FRED!C298)</f>
        <v>-1.327045548901987E-2</v>
      </c>
      <c r="P436" s="12">
        <f t="shared" si="26"/>
        <v>1.2132017170539702</v>
      </c>
    </row>
    <row r="437" spans="11:16" ht="12.5" x14ac:dyDescent="0.25">
      <c r="K437" s="38">
        <v>41586</v>
      </c>
      <c r="L437" s="4">
        <f t="shared" si="24"/>
        <v>2013</v>
      </c>
      <c r="M437" s="12">
        <f>IF(L437=2012,M436,M436*(1+Data_FRED!C299))</f>
        <v>1.2293836818529669</v>
      </c>
      <c r="N437" s="4">
        <f t="shared" si="25"/>
        <v>1</v>
      </c>
      <c r="O437" s="19">
        <f>+N437*(Data_FRED!C299)</f>
        <v>1.333823103901602E-2</v>
      </c>
      <c r="P437" s="12">
        <f t="shared" si="26"/>
        <v>1.2293836818529669</v>
      </c>
    </row>
    <row r="438" spans="11:16" ht="12.5" x14ac:dyDescent="0.25">
      <c r="K438" s="38">
        <v>41590</v>
      </c>
      <c r="L438" s="4">
        <f t="shared" si="24"/>
        <v>2013</v>
      </c>
      <c r="M438" s="12">
        <f>IF(L438=2012,M437,M437*(1+Data_FRED!C300))</f>
        <v>1.2264661527183784</v>
      </c>
      <c r="N438" s="4">
        <f t="shared" si="25"/>
        <v>1</v>
      </c>
      <c r="O438" s="19">
        <f>+N438*(Data_FRED!C300)</f>
        <v>-2.3731640314203425E-3</v>
      </c>
      <c r="P438" s="12">
        <f t="shared" si="26"/>
        <v>1.2264661527183784</v>
      </c>
    </row>
    <row r="439" spans="11:16" ht="12.5" x14ac:dyDescent="0.25">
      <c r="K439" s="38">
        <v>41591</v>
      </c>
      <c r="L439" s="4">
        <f t="shared" si="24"/>
        <v>2013</v>
      </c>
      <c r="M439" s="12">
        <f>IF(L439=2012,M438,M438*(1+Data_FRED!C301))</f>
        <v>1.2363548053740447</v>
      </c>
      <c r="N439" s="4">
        <f t="shared" si="25"/>
        <v>1</v>
      </c>
      <c r="O439" s="19">
        <f>+N439*(Data_FRED!C301)</f>
        <v>8.0627195734255634E-3</v>
      </c>
      <c r="P439" s="12">
        <f t="shared" si="26"/>
        <v>1.2363548053740447</v>
      </c>
    </row>
    <row r="440" spans="11:16" ht="12.5" x14ac:dyDescent="0.25">
      <c r="K440" s="38">
        <v>41592</v>
      </c>
      <c r="L440" s="4">
        <f t="shared" si="24"/>
        <v>2013</v>
      </c>
      <c r="M440" s="12">
        <f>IF(L440=2012,M439,M439*(1+Data_FRED!C302))</f>
        <v>1.242320958563202</v>
      </c>
      <c r="N440" s="4">
        <f t="shared" si="25"/>
        <v>1</v>
      </c>
      <c r="O440" s="19">
        <f>+N440*(Data_FRED!C302)</f>
        <v>4.8255995473341796E-3</v>
      </c>
      <c r="P440" s="12">
        <f t="shared" si="26"/>
        <v>1.242320958563202</v>
      </c>
    </row>
    <row r="441" spans="11:16" ht="12.5" x14ac:dyDescent="0.25">
      <c r="K441" s="38">
        <v>41593</v>
      </c>
      <c r="L441" s="4">
        <f t="shared" si="24"/>
        <v>2013</v>
      </c>
      <c r="M441" s="12">
        <f>IF(L441=2012,M440,M440*(1+Data_FRED!C303))</f>
        <v>1.247554997985429</v>
      </c>
      <c r="N441" s="4">
        <f t="shared" si="25"/>
        <v>1</v>
      </c>
      <c r="O441" s="19">
        <f>+N441*(Data_FRED!C303)</f>
        <v>4.2131136773868576E-3</v>
      </c>
      <c r="P441" s="12">
        <f t="shared" si="26"/>
        <v>1.247554997985429</v>
      </c>
    </row>
    <row r="442" spans="11:16" ht="12.5" x14ac:dyDescent="0.25">
      <c r="K442" s="38">
        <v>41596</v>
      </c>
      <c r="L442" s="4">
        <f t="shared" si="24"/>
        <v>2013</v>
      </c>
      <c r="M442" s="12">
        <f>IF(L442=2012,M441,M441*(1+Data_FRED!C304))</f>
        <v>1.2429327581794136</v>
      </c>
      <c r="N442" s="4">
        <f t="shared" si="25"/>
        <v>1</v>
      </c>
      <c r="O442" s="19">
        <f>+N442*(Data_FRED!C304)</f>
        <v>-3.7050389068854113E-3</v>
      </c>
      <c r="P442" s="12">
        <f t="shared" si="26"/>
        <v>1.2429327581794136</v>
      </c>
    </row>
    <row r="443" spans="11:16" ht="12.5" x14ac:dyDescent="0.25">
      <c r="K443" s="38">
        <v>41597</v>
      </c>
      <c r="L443" s="4">
        <f t="shared" si="24"/>
        <v>2013</v>
      </c>
      <c r="M443" s="12">
        <f>IF(L443=2012,M442,M442*(1+Data_FRED!C305))</f>
        <v>1.240390915702811</v>
      </c>
      <c r="N443" s="4">
        <f t="shared" si="25"/>
        <v>1</v>
      </c>
      <c r="O443" s="19">
        <f>+N443*(Data_FRED!C305)</f>
        <v>-2.0450361935312332E-3</v>
      </c>
      <c r="P443" s="12">
        <f t="shared" si="26"/>
        <v>1.240390915702811</v>
      </c>
    </row>
    <row r="444" spans="11:16" ht="12.5" x14ac:dyDescent="0.25">
      <c r="K444" s="38">
        <v>41598</v>
      </c>
      <c r="L444" s="4">
        <f t="shared" si="24"/>
        <v>2013</v>
      </c>
      <c r="M444" s="12">
        <f>IF(L444=2012,M443,M443*(1+Data_FRED!C306))</f>
        <v>1.2358731192726877</v>
      </c>
      <c r="N444" s="4">
        <f t="shared" si="25"/>
        <v>1</v>
      </c>
      <c r="O444" s="19">
        <f>+N444*(Data_FRED!C306)</f>
        <v>-3.642235986195912E-3</v>
      </c>
      <c r="P444" s="12">
        <f t="shared" si="26"/>
        <v>1.2358731192726877</v>
      </c>
    </row>
    <row r="445" spans="11:16" ht="12.5" x14ac:dyDescent="0.25">
      <c r="K445" s="38">
        <v>41599</v>
      </c>
      <c r="L445" s="4">
        <f t="shared" si="24"/>
        <v>2013</v>
      </c>
      <c r="M445" s="12">
        <f>IF(L445=2012,M444,M444*(1+Data_FRED!C307))</f>
        <v>1.2458783973975067</v>
      </c>
      <c r="N445" s="4">
        <f t="shared" si="25"/>
        <v>1</v>
      </c>
      <c r="O445" s="19">
        <f>+N445*(Data_FRED!C307)</f>
        <v>8.0957162744240488E-3</v>
      </c>
      <c r="P445" s="12">
        <f t="shared" si="26"/>
        <v>1.2458783973975067</v>
      </c>
    </row>
    <row r="446" spans="11:16" ht="12.5" x14ac:dyDescent="0.25">
      <c r="K446" s="38">
        <v>41600</v>
      </c>
      <c r="L446" s="4">
        <f t="shared" si="24"/>
        <v>2013</v>
      </c>
      <c r="M446" s="12">
        <f>IF(L446=2012,M445,M445*(1+Data_FRED!C308))</f>
        <v>1.2520444632472454</v>
      </c>
      <c r="N446" s="4">
        <f t="shared" si="25"/>
        <v>1</v>
      </c>
      <c r="O446" s="19">
        <f>+N446*(Data_FRED!C308)</f>
        <v>4.9491714942796741E-3</v>
      </c>
      <c r="P446" s="12">
        <f t="shared" si="26"/>
        <v>1.2520444632472454</v>
      </c>
    </row>
    <row r="447" spans="11:16" ht="12.5" x14ac:dyDescent="0.25">
      <c r="K447" s="38">
        <v>41603</v>
      </c>
      <c r="L447" s="4">
        <f t="shared" si="24"/>
        <v>2013</v>
      </c>
      <c r="M447" s="12">
        <f>IF(L447=2012,M446,M446*(1+Data_FRED!C309))</f>
        <v>1.2504617231155368</v>
      </c>
      <c r="N447" s="4">
        <f t="shared" si="25"/>
        <v>1</v>
      </c>
      <c r="O447" s="19">
        <f>+N447*(Data_FRED!C309)</f>
        <v>-1.2641245404365169E-3</v>
      </c>
      <c r="P447" s="12">
        <f t="shared" si="26"/>
        <v>1.2504617231155368</v>
      </c>
    </row>
    <row r="448" spans="11:16" ht="12.5" x14ac:dyDescent="0.25">
      <c r="K448" s="38">
        <v>41604</v>
      </c>
      <c r="L448" s="4">
        <f t="shared" si="24"/>
        <v>2013</v>
      </c>
      <c r="M448" s="12">
        <f>IF(L448=2012,M447,M447*(1+Data_FRED!C310))</f>
        <v>1.2506490202732061</v>
      </c>
      <c r="N448" s="4">
        <f t="shared" si="25"/>
        <v>1</v>
      </c>
      <c r="O448" s="19">
        <f>+N448*(Data_FRED!C310)</f>
        <v>1.4978239973848013E-4</v>
      </c>
      <c r="P448" s="12">
        <f t="shared" si="26"/>
        <v>1.2506490202732061</v>
      </c>
    </row>
    <row r="449" spans="11:16" ht="12.5" x14ac:dyDescent="0.25">
      <c r="K449" s="38">
        <v>41605</v>
      </c>
      <c r="L449" s="4">
        <f t="shared" si="24"/>
        <v>2013</v>
      </c>
      <c r="M449" s="12">
        <f>IF(L449=2012,M448,M448*(1+Data_FRED!C311))</f>
        <v>1.2537531430036124</v>
      </c>
      <c r="N449" s="4">
        <f t="shared" si="25"/>
        <v>1</v>
      </c>
      <c r="O449" s="19">
        <f>+N449*(Data_FRED!C311)</f>
        <v>2.4820094847459511E-3</v>
      </c>
      <c r="P449" s="12">
        <f t="shared" si="26"/>
        <v>1.2537531430036124</v>
      </c>
    </row>
    <row r="450" spans="11:16" ht="12.5" x14ac:dyDescent="0.25">
      <c r="K450" s="38">
        <v>41607</v>
      </c>
      <c r="L450" s="4">
        <f t="shared" si="24"/>
        <v>2013</v>
      </c>
      <c r="M450" s="12">
        <f>IF(L450=2012,M449,M449*(1+Data_FRED!C312))</f>
        <v>1.2527676407369719</v>
      </c>
      <c r="N450" s="4">
        <f t="shared" si="25"/>
        <v>1</v>
      </c>
      <c r="O450" s="19">
        <f>+N450*(Data_FRED!C312)</f>
        <v>-7.8604171175170024E-4</v>
      </c>
      <c r="P450" s="12">
        <f t="shared" si="26"/>
        <v>1.2527676407369719</v>
      </c>
    </row>
    <row r="451" spans="11:16" ht="12.5" x14ac:dyDescent="0.25">
      <c r="K451" s="38">
        <v>41610</v>
      </c>
      <c r="L451" s="4">
        <f t="shared" si="24"/>
        <v>2013</v>
      </c>
      <c r="M451" s="12">
        <f>IF(L451=2012,M450,M450*(1+Data_FRED!C313))</f>
        <v>1.2493567244637396</v>
      </c>
      <c r="N451" s="4">
        <f t="shared" si="25"/>
        <v>1</v>
      </c>
      <c r="O451" s="19">
        <f>+N451*(Data_FRED!C313)</f>
        <v>-2.7227046439559808E-3</v>
      </c>
      <c r="P451" s="12">
        <f t="shared" si="26"/>
        <v>1.2493567244637396</v>
      </c>
    </row>
    <row r="452" spans="11:16" ht="12.5" x14ac:dyDescent="0.25">
      <c r="K452" s="38">
        <v>41611</v>
      </c>
      <c r="L452" s="4">
        <f t="shared" si="24"/>
        <v>2013</v>
      </c>
      <c r="M452" s="12">
        <f>IF(L452=2012,M451,M451*(1+Data_FRED!C314))</f>
        <v>1.2453613365864777</v>
      </c>
      <c r="N452" s="4">
        <f t="shared" si="25"/>
        <v>1</v>
      </c>
      <c r="O452" s="19">
        <f>+N452*(Data_FRED!C314)</f>
        <v>-3.1979560353162999E-3</v>
      </c>
      <c r="P452" s="12">
        <f t="shared" si="26"/>
        <v>1.2453613365864777</v>
      </c>
    </row>
    <row r="453" spans="11:16" ht="12.5" x14ac:dyDescent="0.25">
      <c r="K453" s="38">
        <v>41612</v>
      </c>
      <c r="L453" s="4">
        <f t="shared" si="24"/>
        <v>2013</v>
      </c>
      <c r="M453" s="12">
        <f>IF(L453=2012,M452,M452*(1+Data_FRED!C315))</f>
        <v>1.2437369338948199</v>
      </c>
      <c r="N453" s="4">
        <f t="shared" si="25"/>
        <v>1</v>
      </c>
      <c r="O453" s="19">
        <f>+N453*(Data_FRED!C315)</f>
        <v>-1.3043625524062031E-3</v>
      </c>
      <c r="P453" s="12">
        <f t="shared" si="26"/>
        <v>1.2437369338948199</v>
      </c>
    </row>
    <row r="454" spans="11:16" ht="12.5" x14ac:dyDescent="0.25">
      <c r="K454" s="38">
        <v>41613</v>
      </c>
      <c r="L454" s="4">
        <f t="shared" si="24"/>
        <v>2013</v>
      </c>
      <c r="M454" s="12">
        <f>IF(L454=2012,M453,M453*(1+Data_FRED!C316))</f>
        <v>1.2383279225377146</v>
      </c>
      <c r="N454" s="4">
        <f t="shared" si="25"/>
        <v>1</v>
      </c>
      <c r="O454" s="19">
        <f>+N454*(Data_FRED!C316)</f>
        <v>-4.3489995429874546E-3</v>
      </c>
      <c r="P454" s="12">
        <f t="shared" si="26"/>
        <v>1.2383279225377146</v>
      </c>
    </row>
    <row r="455" spans="11:16" ht="12.5" x14ac:dyDescent="0.25">
      <c r="K455" s="38">
        <v>41614</v>
      </c>
      <c r="L455" s="4">
        <f t="shared" si="24"/>
        <v>2013</v>
      </c>
      <c r="M455" s="12">
        <f>IF(L455=2012,M454,M454*(1+Data_FRED!C317))</f>
        <v>1.2521665221656069</v>
      </c>
      <c r="N455" s="4">
        <f t="shared" si="25"/>
        <v>1</v>
      </c>
      <c r="O455" s="19">
        <f>+N455*(Data_FRED!C317)</f>
        <v>1.1175230224585924E-2</v>
      </c>
      <c r="P455" s="12">
        <f t="shared" si="26"/>
        <v>1.2521665221656069</v>
      </c>
    </row>
    <row r="456" spans="11:16" ht="12.5" x14ac:dyDescent="0.25">
      <c r="K456" s="38">
        <v>41617</v>
      </c>
      <c r="L456" s="4">
        <f t="shared" si="24"/>
        <v>2013</v>
      </c>
      <c r="M456" s="12">
        <f>IF(L456=2012,M455,M455*(1+Data_FRED!C318))</f>
        <v>1.2544397491119248</v>
      </c>
      <c r="N456" s="4">
        <f t="shared" si="25"/>
        <v>1</v>
      </c>
      <c r="O456" s="19">
        <f>+N456*(Data_FRED!C318)</f>
        <v>1.8154350128978636E-3</v>
      </c>
      <c r="P456" s="12">
        <f t="shared" si="26"/>
        <v>1.2544397491119248</v>
      </c>
    </row>
    <row r="457" spans="11:16" ht="12.5" x14ac:dyDescent="0.25">
      <c r="K457" s="38">
        <v>41618</v>
      </c>
      <c r="L457" s="4">
        <f t="shared" si="24"/>
        <v>2013</v>
      </c>
      <c r="M457" s="12">
        <f>IF(L457=2012,M456,M456*(1+Data_FRED!C319))</f>
        <v>1.2504447036236304</v>
      </c>
      <c r="N457" s="4">
        <f t="shared" si="25"/>
        <v>1</v>
      </c>
      <c r="O457" s="19">
        <f>+N457*(Data_FRED!C319)</f>
        <v>-3.1847248870443094E-3</v>
      </c>
      <c r="P457" s="12">
        <f t="shared" si="26"/>
        <v>1.2504447036236304</v>
      </c>
    </row>
    <row r="458" spans="11:16" ht="12.5" x14ac:dyDescent="0.25">
      <c r="K458" s="38">
        <v>41619</v>
      </c>
      <c r="L458" s="4">
        <f t="shared" si="24"/>
        <v>2013</v>
      </c>
      <c r="M458" s="12">
        <f>IF(L458=2012,M457,M457*(1+Data_FRED!C320))</f>
        <v>1.2362129123497969</v>
      </c>
      <c r="N458" s="4">
        <f t="shared" si="25"/>
        <v>1</v>
      </c>
      <c r="O458" s="19">
        <f>+N458*(Data_FRED!C320)</f>
        <v>-1.1381383944921048E-2</v>
      </c>
      <c r="P458" s="12">
        <f t="shared" si="26"/>
        <v>1.2362129123497969</v>
      </c>
    </row>
    <row r="459" spans="11:16" ht="12.5" x14ac:dyDescent="0.25">
      <c r="K459" s="38">
        <v>41620</v>
      </c>
      <c r="L459" s="4">
        <f t="shared" si="24"/>
        <v>2013</v>
      </c>
      <c r="M459" s="12">
        <f>IF(L459=2012,M458,M458*(1+Data_FRED!C321))</f>
        <v>1.2315428648752669</v>
      </c>
      <c r="N459" s="4">
        <f t="shared" si="25"/>
        <v>1</v>
      </c>
      <c r="O459" s="19">
        <f>+N459*(Data_FRED!C321)</f>
        <v>-3.777704817573199E-3</v>
      </c>
      <c r="P459" s="12">
        <f t="shared" si="26"/>
        <v>1.2315428648752669</v>
      </c>
    </row>
    <row r="460" spans="11:16" ht="12.5" x14ac:dyDescent="0.25">
      <c r="K460" s="38">
        <v>41621</v>
      </c>
      <c r="L460" s="4">
        <f t="shared" si="24"/>
        <v>2013</v>
      </c>
      <c r="M460" s="12">
        <f>IF(L460=2012,M459,M459*(1+Data_FRED!C322))</f>
        <v>1.2314180048621615</v>
      </c>
      <c r="N460" s="4">
        <f t="shared" si="25"/>
        <v>1</v>
      </c>
      <c r="O460" s="19">
        <f>+N460*(Data_FRED!C322)</f>
        <v>-1.0138503227667498E-4</v>
      </c>
      <c r="P460" s="12">
        <f t="shared" si="26"/>
        <v>1.2314180048621615</v>
      </c>
    </row>
    <row r="461" spans="11:16" ht="12.5" x14ac:dyDescent="0.25">
      <c r="K461" s="38">
        <v>41624</v>
      </c>
      <c r="L461" s="4">
        <f t="shared" si="24"/>
        <v>2013</v>
      </c>
      <c r="M461" s="12">
        <f>IF(L461=2012,M460,M460*(1+Data_FRED!C323))</f>
        <v>1.2391760614472496</v>
      </c>
      <c r="N461" s="4">
        <f t="shared" si="25"/>
        <v>1</v>
      </c>
      <c r="O461" s="19">
        <f>+N461*(Data_FRED!C323)</f>
        <v>6.3001000102775595E-3</v>
      </c>
      <c r="P461" s="12">
        <f t="shared" si="26"/>
        <v>1.2391760614472496</v>
      </c>
    </row>
    <row r="462" spans="11:16" ht="12.5" x14ac:dyDescent="0.25">
      <c r="K462" s="38">
        <v>41625</v>
      </c>
      <c r="L462" s="4">
        <f t="shared" si="24"/>
        <v>2013</v>
      </c>
      <c r="M462" s="12">
        <f>IF(L462=2012,M461,M461*(1+Data_FRED!C324))</f>
        <v>1.235327448173845</v>
      </c>
      <c r="N462" s="4">
        <f t="shared" si="25"/>
        <v>1</v>
      </c>
      <c r="O462" s="19">
        <f>+N462*(Data_FRED!C324)</f>
        <v>-3.1057840714818681E-3</v>
      </c>
      <c r="P462" s="12">
        <f t="shared" si="26"/>
        <v>1.235327448173845</v>
      </c>
    </row>
    <row r="463" spans="11:16" ht="12.5" x14ac:dyDescent="0.25">
      <c r="K463" s="38">
        <v>41626</v>
      </c>
      <c r="L463" s="4">
        <f t="shared" si="24"/>
        <v>2013</v>
      </c>
      <c r="M463" s="12">
        <f>IF(L463=2012,M462,M462*(1+Data_FRED!C325))</f>
        <v>1.2557238069045475</v>
      </c>
      <c r="N463" s="4">
        <f t="shared" si="25"/>
        <v>1</v>
      </c>
      <c r="O463" s="19">
        <f>+N463*(Data_FRED!C325)</f>
        <v>1.6510892525584176E-2</v>
      </c>
      <c r="P463" s="12">
        <f t="shared" si="26"/>
        <v>1.2557238069045475</v>
      </c>
    </row>
    <row r="464" spans="11:16" ht="12.5" x14ac:dyDescent="0.25">
      <c r="K464" s="38">
        <v>41627</v>
      </c>
      <c r="L464" s="4">
        <f t="shared" si="24"/>
        <v>2013</v>
      </c>
      <c r="M464" s="12">
        <f>IF(L464=2012,M463,M463*(1+Data_FRED!C326))</f>
        <v>1.2549953986265439</v>
      </c>
      <c r="N464" s="4">
        <f t="shared" si="25"/>
        <v>1</v>
      </c>
      <c r="O464" s="19">
        <f>+N464*(Data_FRED!C326)</f>
        <v>-5.8007045338986994E-4</v>
      </c>
      <c r="P464" s="12">
        <f t="shared" si="26"/>
        <v>1.2549953986265439</v>
      </c>
    </row>
    <row r="465" spans="11:16" ht="12.5" x14ac:dyDescent="0.25">
      <c r="K465" s="38">
        <v>41628</v>
      </c>
      <c r="L465" s="4">
        <f t="shared" ref="L465:L528" si="27">+YEAR(K465)</f>
        <v>2013</v>
      </c>
      <c r="M465" s="12">
        <f>IF(L465=2012,M464,M464*(1+Data_FRED!C327))</f>
        <v>1.2610283767244526</v>
      </c>
      <c r="N465" s="4">
        <f t="shared" ref="N465:N528" si="28">+SUMIF($C$143:$C$153,L465,$D$143:$D$153)</f>
        <v>1</v>
      </c>
      <c r="O465" s="19">
        <f>+N465*(Data_FRED!C327)</f>
        <v>4.8071714880478693E-3</v>
      </c>
      <c r="P465" s="12">
        <f t="shared" ref="P465:P528" si="29">P464*(1+O465)</f>
        <v>1.2610283767244526</v>
      </c>
    </row>
    <row r="466" spans="11:16" ht="12.5" x14ac:dyDescent="0.25">
      <c r="K466" s="38">
        <v>41631</v>
      </c>
      <c r="L466" s="4">
        <f t="shared" si="27"/>
        <v>2013</v>
      </c>
      <c r="M466" s="12">
        <f>IF(L466=2012,M465,M465*(1+Data_FRED!C328))</f>
        <v>1.2677168771484564</v>
      </c>
      <c r="N466" s="4">
        <f t="shared" si="28"/>
        <v>1</v>
      </c>
      <c r="O466" s="19">
        <f>+N466*(Data_FRED!C328)</f>
        <v>5.3040046897099881E-3</v>
      </c>
      <c r="P466" s="12">
        <f t="shared" si="29"/>
        <v>1.2677168771484564</v>
      </c>
    </row>
    <row r="467" spans="11:16" ht="12.5" x14ac:dyDescent="0.25">
      <c r="K467" s="38">
        <v>41632</v>
      </c>
      <c r="L467" s="4">
        <f t="shared" si="27"/>
        <v>2013</v>
      </c>
      <c r="M467" s="12">
        <f>IF(L467=2012,M466,M466*(1+Data_FRED!C329))</f>
        <v>1.2714078706608369</v>
      </c>
      <c r="N467" s="4">
        <f t="shared" si="28"/>
        <v>1</v>
      </c>
      <c r="O467" s="19">
        <f>+N467*(Data_FRED!C329)</f>
        <v>2.9115282591196121E-3</v>
      </c>
      <c r="P467" s="12">
        <f t="shared" si="29"/>
        <v>1.2714078706608369</v>
      </c>
    </row>
    <row r="468" spans="11:16" ht="12.5" x14ac:dyDescent="0.25">
      <c r="K468" s="38">
        <v>41634</v>
      </c>
      <c r="L468" s="4">
        <f t="shared" si="27"/>
        <v>2013</v>
      </c>
      <c r="M468" s="12">
        <f>IF(L468=2012,M467,M467*(1+Data_FRED!C330))</f>
        <v>1.2774270520887485</v>
      </c>
      <c r="N468" s="4">
        <f t="shared" si="28"/>
        <v>1</v>
      </c>
      <c r="O468" s="19">
        <f>+N468*(Data_FRED!C330)</f>
        <v>4.7342647208743665E-3</v>
      </c>
      <c r="P468" s="12">
        <f t="shared" si="29"/>
        <v>1.2774270520887485</v>
      </c>
    </row>
    <row r="469" spans="11:16" ht="12.5" x14ac:dyDescent="0.25">
      <c r="K469" s="38">
        <v>41635</v>
      </c>
      <c r="L469" s="4">
        <f t="shared" si="27"/>
        <v>2013</v>
      </c>
      <c r="M469" s="12">
        <f>IF(L469=2012,M468,M468*(1+Data_FRED!C331))</f>
        <v>1.2769970143630618</v>
      </c>
      <c r="N469" s="4">
        <f t="shared" si="28"/>
        <v>1</v>
      </c>
      <c r="O469" s="19">
        <f>+N469*(Data_FRED!C331)</f>
        <v>-3.3664366586225631E-4</v>
      </c>
      <c r="P469" s="12">
        <f t="shared" si="29"/>
        <v>1.2769970143630618</v>
      </c>
    </row>
    <row r="470" spans="11:16" ht="12.5" x14ac:dyDescent="0.25">
      <c r="K470" s="38">
        <v>41638</v>
      </c>
      <c r="L470" s="4">
        <f t="shared" si="27"/>
        <v>2013</v>
      </c>
      <c r="M470" s="12">
        <f>IF(L470=2012,M469,M469*(1+Data_FRED!C332))</f>
        <v>1.2767681413425793</v>
      </c>
      <c r="N470" s="4">
        <f t="shared" si="28"/>
        <v>1</v>
      </c>
      <c r="O470" s="19">
        <f>+N470*(Data_FRED!C332)</f>
        <v>-1.7922752982837381E-4</v>
      </c>
      <c r="P470" s="12">
        <f t="shared" si="29"/>
        <v>1.2767681413425793</v>
      </c>
    </row>
    <row r="471" spans="11:16" ht="12.5" x14ac:dyDescent="0.25">
      <c r="K471" s="38">
        <v>41639</v>
      </c>
      <c r="L471" s="4">
        <f t="shared" si="27"/>
        <v>2013</v>
      </c>
      <c r="M471" s="12">
        <f>IF(L471=2012,M470,M470*(1+Data_FRED!C333))</f>
        <v>1.2818137184986722</v>
      </c>
      <c r="N471" s="4">
        <f t="shared" si="28"/>
        <v>1</v>
      </c>
      <c r="O471" s="19">
        <f>+N471*(Data_FRED!C333)</f>
        <v>3.9518351004493735E-3</v>
      </c>
      <c r="P471" s="12">
        <f t="shared" si="29"/>
        <v>1.2818137184986722</v>
      </c>
    </row>
    <row r="472" spans="11:16" ht="12.5" x14ac:dyDescent="0.25">
      <c r="K472" s="38">
        <v>41641</v>
      </c>
      <c r="L472" s="4">
        <f t="shared" si="27"/>
        <v>2014</v>
      </c>
      <c r="M472" s="12">
        <f>IF(L472=2012,M471,M471*(1+Data_FRED!C334))</f>
        <v>1.2704037686872065</v>
      </c>
      <c r="N472" s="4">
        <f t="shared" si="28"/>
        <v>1</v>
      </c>
      <c r="O472" s="19">
        <f>+N472*(Data_FRED!C334)</f>
        <v>-8.9014102804498407E-3</v>
      </c>
      <c r="P472" s="12">
        <f t="shared" si="29"/>
        <v>1.2704037686872065</v>
      </c>
    </row>
    <row r="473" spans="11:16" ht="12.5" x14ac:dyDescent="0.25">
      <c r="K473" s="38">
        <v>41642</v>
      </c>
      <c r="L473" s="4">
        <f t="shared" si="27"/>
        <v>2014</v>
      </c>
      <c r="M473" s="12">
        <f>IF(L473=2012,M472,M472*(1+Data_FRED!C335))</f>
        <v>1.2699806880063753</v>
      </c>
      <c r="N473" s="4">
        <f t="shared" si="28"/>
        <v>1</v>
      </c>
      <c r="O473" s="19">
        <f>+N473*(Data_FRED!C335)</f>
        <v>-3.3302851523223272E-4</v>
      </c>
      <c r="P473" s="12">
        <f t="shared" si="29"/>
        <v>1.2699806880063753</v>
      </c>
    </row>
    <row r="474" spans="11:16" ht="12.5" x14ac:dyDescent="0.25">
      <c r="K474" s="38">
        <v>41645</v>
      </c>
      <c r="L474" s="4">
        <f t="shared" si="27"/>
        <v>2014</v>
      </c>
      <c r="M474" s="12">
        <f>IF(L474=2012,M473,M473*(1+Data_FRED!C336))</f>
        <v>1.2667867619980941</v>
      </c>
      <c r="N474" s="4">
        <f t="shared" si="28"/>
        <v>1</v>
      </c>
      <c r="O474" s="19">
        <f>+N474*(Data_FRED!C336)</f>
        <v>-2.514940611652187E-3</v>
      </c>
      <c r="P474" s="12">
        <f t="shared" si="29"/>
        <v>1.2667867619980941</v>
      </c>
    </row>
    <row r="475" spans="11:16" ht="12.5" x14ac:dyDescent="0.25">
      <c r="K475" s="38">
        <v>41646</v>
      </c>
      <c r="L475" s="4">
        <f t="shared" si="27"/>
        <v>2014</v>
      </c>
      <c r="M475" s="12">
        <f>IF(L475=2012,M474,M474*(1+Data_FRED!C337))</f>
        <v>1.2744677378315945</v>
      </c>
      <c r="N475" s="4">
        <f t="shared" si="28"/>
        <v>1</v>
      </c>
      <c r="O475" s="19">
        <f>+N475*(Data_FRED!C337)</f>
        <v>6.0633534103130306E-3</v>
      </c>
      <c r="P475" s="12">
        <f t="shared" si="29"/>
        <v>1.2744677378315945</v>
      </c>
    </row>
    <row r="476" spans="11:16" ht="12.5" x14ac:dyDescent="0.25">
      <c r="K476" s="38">
        <v>41647</v>
      </c>
      <c r="L476" s="4">
        <f t="shared" si="27"/>
        <v>2014</v>
      </c>
      <c r="M476" s="12">
        <f>IF(L476=2012,M475,M475*(1+Data_FRED!C338))</f>
        <v>1.2741972657868099</v>
      </c>
      <c r="N476" s="4">
        <f t="shared" si="28"/>
        <v>1</v>
      </c>
      <c r="O476" s="19">
        <f>+N476*(Data_FRED!C338)</f>
        <v>-2.1222353203285233E-4</v>
      </c>
      <c r="P476" s="12">
        <f t="shared" si="29"/>
        <v>1.2741972657868099</v>
      </c>
    </row>
    <row r="477" spans="11:16" ht="12.5" x14ac:dyDescent="0.25">
      <c r="K477" s="38">
        <v>41648</v>
      </c>
      <c r="L477" s="4">
        <f t="shared" si="27"/>
        <v>2014</v>
      </c>
      <c r="M477" s="12">
        <f>IF(L477=2012,M476,M476*(1+Data_FRED!C339))</f>
        <v>1.274640992972071</v>
      </c>
      <c r="N477" s="4">
        <f t="shared" si="28"/>
        <v>1</v>
      </c>
      <c r="O477" s="19">
        <f>+N477*(Data_FRED!C339)</f>
        <v>3.4824057245738698E-4</v>
      </c>
      <c r="P477" s="12">
        <f t="shared" si="29"/>
        <v>1.274640992972071</v>
      </c>
    </row>
    <row r="478" spans="11:16" ht="12.5" x14ac:dyDescent="0.25">
      <c r="K478" s="38">
        <v>41649</v>
      </c>
      <c r="L478" s="4">
        <f t="shared" si="27"/>
        <v>2014</v>
      </c>
      <c r="M478" s="12">
        <f>IF(L478=2012,M477,M477*(1+Data_FRED!C340))</f>
        <v>1.2775778114483887</v>
      </c>
      <c r="N478" s="4">
        <f t="shared" si="28"/>
        <v>1</v>
      </c>
      <c r="O478" s="19">
        <f>+N478*(Data_FRED!C340)</f>
        <v>2.3040357971461523E-3</v>
      </c>
      <c r="P478" s="12">
        <f t="shared" si="29"/>
        <v>1.2775778114483887</v>
      </c>
    </row>
    <row r="479" spans="11:16" ht="12.5" x14ac:dyDescent="0.25">
      <c r="K479" s="38">
        <v>41652</v>
      </c>
      <c r="L479" s="4">
        <f t="shared" si="27"/>
        <v>2014</v>
      </c>
      <c r="M479" s="12">
        <f>IF(L479=2012,M478,M478*(1+Data_FRED!C341))</f>
        <v>1.2614088604229969</v>
      </c>
      <c r="N479" s="4">
        <f t="shared" si="28"/>
        <v>1</v>
      </c>
      <c r="O479" s="19">
        <f>+N479*(Data_FRED!C341)</f>
        <v>-1.2655942268644282E-2</v>
      </c>
      <c r="P479" s="12">
        <f t="shared" si="29"/>
        <v>1.2614088604229969</v>
      </c>
    </row>
    <row r="480" spans="11:16" ht="12.5" x14ac:dyDescent="0.25">
      <c r="K480" s="38">
        <v>41653</v>
      </c>
      <c r="L480" s="4">
        <f t="shared" si="27"/>
        <v>2014</v>
      </c>
      <c r="M480" s="12">
        <f>IF(L480=2012,M479,M479*(1+Data_FRED!C342))</f>
        <v>1.2749814262915264</v>
      </c>
      <c r="N480" s="4">
        <f t="shared" si="28"/>
        <v>1</v>
      </c>
      <c r="O480" s="19">
        <f>+N480*(Data_FRED!C342)</f>
        <v>1.075984662417709E-2</v>
      </c>
      <c r="P480" s="12">
        <f t="shared" si="29"/>
        <v>1.2749814262915264</v>
      </c>
    </row>
    <row r="481" spans="11:16" ht="12.5" x14ac:dyDescent="0.25">
      <c r="K481" s="38">
        <v>41654</v>
      </c>
      <c r="L481" s="4">
        <f t="shared" si="27"/>
        <v>2014</v>
      </c>
      <c r="M481" s="12">
        <f>IF(L481=2012,M480,M480*(1+Data_FRED!C343))</f>
        <v>1.2815512642473859</v>
      </c>
      <c r="N481" s="4">
        <f t="shared" si="28"/>
        <v>1</v>
      </c>
      <c r="O481" s="19">
        <f>+N481*(Data_FRED!C343)</f>
        <v>5.1528891483296332E-3</v>
      </c>
      <c r="P481" s="12">
        <f t="shared" si="29"/>
        <v>1.2815512642473859</v>
      </c>
    </row>
    <row r="482" spans="11:16" ht="12.5" x14ac:dyDescent="0.25">
      <c r="K482" s="38">
        <v>41655</v>
      </c>
      <c r="L482" s="4">
        <f t="shared" si="27"/>
        <v>2014</v>
      </c>
      <c r="M482" s="12">
        <f>IF(L482=2012,M481,M481*(1+Data_FRED!C344))</f>
        <v>1.2798236898517905</v>
      </c>
      <c r="N482" s="4">
        <f t="shared" si="28"/>
        <v>1</v>
      </c>
      <c r="O482" s="19">
        <f>+N482*(Data_FRED!C344)</f>
        <v>-1.3480337804588889E-3</v>
      </c>
      <c r="P482" s="12">
        <f t="shared" si="29"/>
        <v>1.2798236898517905</v>
      </c>
    </row>
    <row r="483" spans="11:16" ht="12.5" x14ac:dyDescent="0.25">
      <c r="K483" s="38">
        <v>41656</v>
      </c>
      <c r="L483" s="4">
        <f t="shared" si="27"/>
        <v>2014</v>
      </c>
      <c r="M483" s="12">
        <f>IF(L483=2012,M482,M482*(1+Data_FRED!C345))</f>
        <v>1.2748288632849758</v>
      </c>
      <c r="N483" s="4">
        <f t="shared" si="28"/>
        <v>1</v>
      </c>
      <c r="O483" s="19">
        <f>+N483*(Data_FRED!C345)</f>
        <v>-3.9027458285236156E-3</v>
      </c>
      <c r="P483" s="12">
        <f t="shared" si="29"/>
        <v>1.2748288632849758</v>
      </c>
    </row>
    <row r="484" spans="11:16" ht="12.5" x14ac:dyDescent="0.25">
      <c r="K484" s="38">
        <v>41660</v>
      </c>
      <c r="L484" s="4">
        <f t="shared" si="27"/>
        <v>2014</v>
      </c>
      <c r="M484" s="12">
        <f>IF(L484=2012,M483,M483*(1+Data_FRED!C346))</f>
        <v>1.2783599597463604</v>
      </c>
      <c r="N484" s="4">
        <f t="shared" si="28"/>
        <v>1</v>
      </c>
      <c r="O484" s="19">
        <f>+N484*(Data_FRED!C346)</f>
        <v>2.7698592046981876E-3</v>
      </c>
      <c r="P484" s="12">
        <f t="shared" si="29"/>
        <v>1.2783599597463604</v>
      </c>
    </row>
    <row r="485" spans="11:16" ht="12.5" x14ac:dyDescent="0.25">
      <c r="K485" s="38">
        <v>41661</v>
      </c>
      <c r="L485" s="4">
        <f t="shared" si="27"/>
        <v>2014</v>
      </c>
      <c r="M485" s="12">
        <f>IF(L485=2012,M484,M484*(1+Data_FRED!C347))</f>
        <v>1.2790946772831522</v>
      </c>
      <c r="N485" s="4">
        <f t="shared" si="28"/>
        <v>1</v>
      </c>
      <c r="O485" s="19">
        <f>+N485*(Data_FRED!C347)</f>
        <v>5.747344722354488E-4</v>
      </c>
      <c r="P485" s="12">
        <f t="shared" si="29"/>
        <v>1.2790946772831522</v>
      </c>
    </row>
    <row r="486" spans="11:16" ht="12.5" x14ac:dyDescent="0.25">
      <c r="K486" s="38">
        <v>41662</v>
      </c>
      <c r="L486" s="4">
        <f t="shared" si="27"/>
        <v>2014</v>
      </c>
      <c r="M486" s="12">
        <f>IF(L486=2012,M485,M485*(1+Data_FRED!C348))</f>
        <v>1.2676732426749482</v>
      </c>
      <c r="N486" s="4">
        <f t="shared" si="28"/>
        <v>1</v>
      </c>
      <c r="O486" s="19">
        <f>+N486*(Data_FRED!C348)</f>
        <v>-8.9293113410991373E-3</v>
      </c>
      <c r="P486" s="12">
        <f t="shared" si="29"/>
        <v>1.2676732426749482</v>
      </c>
    </row>
    <row r="487" spans="11:16" ht="12.5" x14ac:dyDescent="0.25">
      <c r="K487" s="38">
        <v>41663</v>
      </c>
      <c r="L487" s="4">
        <f t="shared" si="27"/>
        <v>2014</v>
      </c>
      <c r="M487" s="12">
        <f>IF(L487=2012,M486,M486*(1+Data_FRED!C349))</f>
        <v>1.2409298189737636</v>
      </c>
      <c r="N487" s="4">
        <f t="shared" si="28"/>
        <v>1</v>
      </c>
      <c r="O487" s="19">
        <f>+N487*(Data_FRED!C349)</f>
        <v>-2.109646461003822E-2</v>
      </c>
      <c r="P487" s="12">
        <f t="shared" si="29"/>
        <v>1.2409298189737636</v>
      </c>
    </row>
    <row r="488" spans="11:16" ht="12.5" x14ac:dyDescent="0.25">
      <c r="K488" s="38">
        <v>41666</v>
      </c>
      <c r="L488" s="4">
        <f t="shared" si="27"/>
        <v>2014</v>
      </c>
      <c r="M488" s="12">
        <f>IF(L488=2012,M487,M487*(1+Data_FRED!C350))</f>
        <v>1.2348638649771992</v>
      </c>
      <c r="N488" s="4">
        <f t="shared" si="28"/>
        <v>1</v>
      </c>
      <c r="O488" s="19">
        <f>+N488*(Data_FRED!C350)</f>
        <v>-4.8882329232613157E-3</v>
      </c>
      <c r="P488" s="12">
        <f t="shared" si="29"/>
        <v>1.2348638649771992</v>
      </c>
    </row>
    <row r="489" spans="11:16" ht="12.5" x14ac:dyDescent="0.25">
      <c r="K489" s="38">
        <v>41667</v>
      </c>
      <c r="L489" s="4">
        <f t="shared" si="27"/>
        <v>2014</v>
      </c>
      <c r="M489" s="12">
        <f>IF(L489=2012,M488,M488*(1+Data_FRED!C351))</f>
        <v>1.2424235885826784</v>
      </c>
      <c r="N489" s="4">
        <f t="shared" si="28"/>
        <v>1</v>
      </c>
      <c r="O489" s="19">
        <f>+N489*(Data_FRED!C351)</f>
        <v>6.121908511444599E-3</v>
      </c>
      <c r="P489" s="12">
        <f t="shared" si="29"/>
        <v>1.2424235885826784</v>
      </c>
    </row>
    <row r="490" spans="11:16" ht="12.5" x14ac:dyDescent="0.25">
      <c r="K490" s="38">
        <v>41668</v>
      </c>
      <c r="L490" s="4">
        <f t="shared" si="27"/>
        <v>2014</v>
      </c>
      <c r="M490" s="12">
        <f>IF(L490=2012,M489,M489*(1+Data_FRED!C352))</f>
        <v>1.2296742397807088</v>
      </c>
      <c r="N490" s="4">
        <f t="shared" si="28"/>
        <v>1</v>
      </c>
      <c r="O490" s="19">
        <f>+N490*(Data_FRED!C352)</f>
        <v>-1.0261676387288874E-2</v>
      </c>
      <c r="P490" s="12">
        <f t="shared" si="29"/>
        <v>1.2296742397807088</v>
      </c>
    </row>
    <row r="491" spans="11:16" ht="12.5" x14ac:dyDescent="0.25">
      <c r="K491" s="38">
        <v>41669</v>
      </c>
      <c r="L491" s="4">
        <f t="shared" si="27"/>
        <v>2014</v>
      </c>
      <c r="M491" s="12">
        <f>IF(L491=2012,M490,M490*(1+Data_FRED!C353))</f>
        <v>1.2434515708425464</v>
      </c>
      <c r="N491" s="4">
        <f t="shared" si="28"/>
        <v>1</v>
      </c>
      <c r="O491" s="19">
        <f>+N491*(Data_FRED!C353)</f>
        <v>1.1204049508506285E-2</v>
      </c>
      <c r="P491" s="12">
        <f t="shared" si="29"/>
        <v>1.2434515708425464</v>
      </c>
    </row>
    <row r="492" spans="11:16" ht="12.5" x14ac:dyDescent="0.25">
      <c r="K492" s="38">
        <v>41670</v>
      </c>
      <c r="L492" s="4">
        <f t="shared" si="27"/>
        <v>2014</v>
      </c>
      <c r="M492" s="12">
        <f>IF(L492=2012,M491,M491*(1+Data_FRED!C354))</f>
        <v>1.2353861663208374</v>
      </c>
      <c r="N492" s="4">
        <f t="shared" si="28"/>
        <v>1</v>
      </c>
      <c r="O492" s="19">
        <f>+N492*(Data_FRED!C354)</f>
        <v>-6.4863036975730442E-3</v>
      </c>
      <c r="P492" s="12">
        <f t="shared" si="29"/>
        <v>1.2353861663208374</v>
      </c>
    </row>
    <row r="493" spans="11:16" ht="12.5" x14ac:dyDescent="0.25">
      <c r="K493" s="38">
        <v>41673</v>
      </c>
      <c r="L493" s="4">
        <f t="shared" si="27"/>
        <v>2014</v>
      </c>
      <c r="M493" s="12">
        <f>IF(L493=2012,M492,M492*(1+Data_FRED!C355))</f>
        <v>1.2068529063034374</v>
      </c>
      <c r="N493" s="4">
        <f t="shared" si="28"/>
        <v>1</v>
      </c>
      <c r="O493" s="19">
        <f>+N493*(Data_FRED!C355)</f>
        <v>-2.3096632288166549E-2</v>
      </c>
      <c r="P493" s="12">
        <f t="shared" si="29"/>
        <v>1.2068529063034374</v>
      </c>
    </row>
    <row r="494" spans="11:16" ht="12.5" x14ac:dyDescent="0.25">
      <c r="K494" s="38">
        <v>41674</v>
      </c>
      <c r="L494" s="4">
        <f t="shared" si="27"/>
        <v>2014</v>
      </c>
      <c r="M494" s="12">
        <f>IF(L494=2012,M493,M493*(1+Data_FRED!C356))</f>
        <v>1.2160395670679021</v>
      </c>
      <c r="N494" s="4">
        <f t="shared" si="28"/>
        <v>1</v>
      </c>
      <c r="O494" s="19">
        <f>+N494*(Data_FRED!C356)</f>
        <v>7.6120799117127824E-3</v>
      </c>
      <c r="P494" s="12">
        <f t="shared" si="29"/>
        <v>1.2160395670679021</v>
      </c>
    </row>
    <row r="495" spans="11:16" ht="12.5" x14ac:dyDescent="0.25">
      <c r="K495" s="38">
        <v>41675</v>
      </c>
      <c r="L495" s="4">
        <f t="shared" si="27"/>
        <v>2014</v>
      </c>
      <c r="M495" s="12">
        <f>IF(L495=2012,M494,M494*(1+Data_FRED!C357))</f>
        <v>1.2135706193281264</v>
      </c>
      <c r="N495" s="4">
        <f t="shared" si="28"/>
        <v>1</v>
      </c>
      <c r="O495" s="19">
        <f>+N495*(Data_FRED!C357)</f>
        <v>-2.0303185904787225E-3</v>
      </c>
      <c r="P495" s="12">
        <f t="shared" si="29"/>
        <v>1.2135706193281264</v>
      </c>
    </row>
    <row r="496" spans="11:16" ht="12.5" x14ac:dyDescent="0.25">
      <c r="K496" s="38">
        <v>41676</v>
      </c>
      <c r="L496" s="4">
        <f t="shared" si="27"/>
        <v>2014</v>
      </c>
      <c r="M496" s="12">
        <f>IF(L496=2012,M495,M495*(1+Data_FRED!C358))</f>
        <v>1.2285740323718506</v>
      </c>
      <c r="N496" s="4">
        <f t="shared" si="28"/>
        <v>1</v>
      </c>
      <c r="O496" s="19">
        <f>+N496*(Data_FRED!C358)</f>
        <v>1.2363032529603139E-2</v>
      </c>
      <c r="P496" s="12">
        <f t="shared" si="29"/>
        <v>1.2285740323718506</v>
      </c>
    </row>
    <row r="497" spans="11:16" ht="12.5" x14ac:dyDescent="0.25">
      <c r="K497" s="38">
        <v>41677</v>
      </c>
      <c r="L497" s="4">
        <f t="shared" si="27"/>
        <v>2014</v>
      </c>
      <c r="M497" s="12">
        <f>IF(L497=2012,M496,M496*(1+Data_FRED!C359))</f>
        <v>1.2448086712261504</v>
      </c>
      <c r="N497" s="4">
        <f t="shared" si="28"/>
        <v>1</v>
      </c>
      <c r="O497" s="19">
        <f>+N497*(Data_FRED!C359)</f>
        <v>1.3214212922079903E-2</v>
      </c>
      <c r="P497" s="12">
        <f t="shared" si="29"/>
        <v>1.2448086712261504</v>
      </c>
    </row>
    <row r="498" spans="11:16" ht="12.5" x14ac:dyDescent="0.25">
      <c r="K498" s="38">
        <v>41680</v>
      </c>
      <c r="L498" s="4">
        <f t="shared" si="27"/>
        <v>2014</v>
      </c>
      <c r="M498" s="12">
        <f>IF(L498=2012,M497,M497*(1+Data_FRED!C360))</f>
        <v>1.2467605743706214</v>
      </c>
      <c r="N498" s="4">
        <f t="shared" si="28"/>
        <v>1</v>
      </c>
      <c r="O498" s="19">
        <f>+N498*(Data_FRED!C360)</f>
        <v>1.5680346623456046E-3</v>
      </c>
      <c r="P498" s="12">
        <f t="shared" si="29"/>
        <v>1.2467605743706214</v>
      </c>
    </row>
    <row r="499" spans="11:16" ht="12.5" x14ac:dyDescent="0.25">
      <c r="K499" s="38">
        <v>41681</v>
      </c>
      <c r="L499" s="4">
        <f t="shared" si="27"/>
        <v>2014</v>
      </c>
      <c r="M499" s="12">
        <f>IF(L499=2012,M498,M498*(1+Data_FRED!C361))</f>
        <v>1.2604766324852616</v>
      </c>
      <c r="N499" s="4">
        <f t="shared" si="28"/>
        <v>1</v>
      </c>
      <c r="O499" s="19">
        <f>+N499*(Data_FRED!C361)</f>
        <v>1.1001356953851574E-2</v>
      </c>
      <c r="P499" s="12">
        <f t="shared" si="29"/>
        <v>1.2604766324852616</v>
      </c>
    </row>
    <row r="500" spans="11:16" ht="12.5" x14ac:dyDescent="0.25">
      <c r="K500" s="38">
        <v>41682</v>
      </c>
      <c r="L500" s="4">
        <f t="shared" si="27"/>
        <v>2014</v>
      </c>
      <c r="M500" s="12">
        <f>IF(L500=2012,M499,M499*(1+Data_FRED!C362))</f>
        <v>1.2601371810665238</v>
      </c>
      <c r="N500" s="4">
        <f t="shared" si="28"/>
        <v>1</v>
      </c>
      <c r="O500" s="19">
        <f>+N500*(Data_FRED!C362)</f>
        <v>-2.6930401563143885E-4</v>
      </c>
      <c r="P500" s="12">
        <f t="shared" si="29"/>
        <v>1.2601371810665238</v>
      </c>
    </row>
    <row r="501" spans="11:16" ht="12.5" x14ac:dyDescent="0.25">
      <c r="K501" s="38">
        <v>41683</v>
      </c>
      <c r="L501" s="4">
        <f t="shared" si="27"/>
        <v>2014</v>
      </c>
      <c r="M501" s="12">
        <f>IF(L501=2012,M500,M500*(1+Data_FRED!C363))</f>
        <v>1.267437459906618</v>
      </c>
      <c r="N501" s="4">
        <f t="shared" si="28"/>
        <v>1</v>
      </c>
      <c r="O501" s="19">
        <f>+N501*(Data_FRED!C363)</f>
        <v>5.7932413627504236E-3</v>
      </c>
      <c r="P501" s="12">
        <f t="shared" si="29"/>
        <v>1.267437459906618</v>
      </c>
    </row>
    <row r="502" spans="11:16" ht="12.5" x14ac:dyDescent="0.25">
      <c r="K502" s="38">
        <v>41684</v>
      </c>
      <c r="L502" s="4">
        <f t="shared" si="27"/>
        <v>2014</v>
      </c>
      <c r="M502" s="12">
        <f>IF(L502=2012,M501,M501*(1+Data_FRED!C364))</f>
        <v>1.2735181973500922</v>
      </c>
      <c r="N502" s="4">
        <f t="shared" si="28"/>
        <v>1</v>
      </c>
      <c r="O502" s="19">
        <f>+N502*(Data_FRED!C364)</f>
        <v>4.7976627138052634E-3</v>
      </c>
      <c r="P502" s="12">
        <f t="shared" si="29"/>
        <v>1.2735181973500922</v>
      </c>
    </row>
    <row r="503" spans="11:16" ht="12.5" x14ac:dyDescent="0.25">
      <c r="K503" s="38">
        <v>41688</v>
      </c>
      <c r="L503" s="4">
        <f t="shared" si="27"/>
        <v>2014</v>
      </c>
      <c r="M503" s="12">
        <f>IF(L503=2012,M502,M502*(1+Data_FRED!C365))</f>
        <v>1.2749926776652398</v>
      </c>
      <c r="N503" s="4">
        <f t="shared" si="28"/>
        <v>1</v>
      </c>
      <c r="O503" s="19">
        <f>+N503*(Data_FRED!C365)</f>
        <v>1.1578007430249318E-3</v>
      </c>
      <c r="P503" s="12">
        <f t="shared" si="29"/>
        <v>1.2749926776652398</v>
      </c>
    </row>
    <row r="504" spans="11:16" ht="12.5" x14ac:dyDescent="0.25">
      <c r="K504" s="38">
        <v>41689</v>
      </c>
      <c r="L504" s="4">
        <f t="shared" si="27"/>
        <v>2014</v>
      </c>
      <c r="M504" s="12">
        <f>IF(L504=2012,M503,M503*(1+Data_FRED!C366))</f>
        <v>1.2666467585995145</v>
      </c>
      <c r="N504" s="4">
        <f t="shared" si="28"/>
        <v>1</v>
      </c>
      <c r="O504" s="19">
        <f>+N504*(Data_FRED!C366)</f>
        <v>-6.5458564679824966E-3</v>
      </c>
      <c r="P504" s="12">
        <f t="shared" si="29"/>
        <v>1.2666467585995145</v>
      </c>
    </row>
    <row r="505" spans="11:16" ht="12.5" x14ac:dyDescent="0.25">
      <c r="K505" s="38">
        <v>41690</v>
      </c>
      <c r="L505" s="4">
        <f t="shared" si="27"/>
        <v>2014</v>
      </c>
      <c r="M505" s="12">
        <f>IF(L505=2012,M504,M504*(1+Data_FRED!C367))</f>
        <v>1.2742635183627182</v>
      </c>
      <c r="N505" s="4">
        <f t="shared" si="28"/>
        <v>1</v>
      </c>
      <c r="O505" s="19">
        <f>+N505*(Data_FRED!C367)</f>
        <v>6.0133259028154577E-3</v>
      </c>
      <c r="P505" s="12">
        <f t="shared" si="29"/>
        <v>1.2742635183627182</v>
      </c>
    </row>
    <row r="506" spans="11:16" ht="12.5" x14ac:dyDescent="0.25">
      <c r="K506" s="38">
        <v>41691</v>
      </c>
      <c r="L506" s="4">
        <f t="shared" si="27"/>
        <v>2014</v>
      </c>
      <c r="M506" s="12">
        <f>IF(L506=2012,M505,M505*(1+Data_FRED!C368))</f>
        <v>1.2718162306080236</v>
      </c>
      <c r="N506" s="4">
        <f t="shared" si="28"/>
        <v>1</v>
      </c>
      <c r="O506" s="19">
        <f>+N506*(Data_FRED!C368)</f>
        <v>-1.9205507490625245E-3</v>
      </c>
      <c r="P506" s="12">
        <f t="shared" si="29"/>
        <v>1.2718162306080236</v>
      </c>
    </row>
    <row r="507" spans="11:16" ht="12.5" x14ac:dyDescent="0.25">
      <c r="K507" s="38">
        <v>41694</v>
      </c>
      <c r="L507" s="4">
        <f t="shared" si="27"/>
        <v>2014</v>
      </c>
      <c r="M507" s="12">
        <f>IF(L507=2012,M506,M506*(1+Data_FRED!C369))</f>
        <v>1.2796601107643941</v>
      </c>
      <c r="N507" s="4">
        <f t="shared" si="28"/>
        <v>1</v>
      </c>
      <c r="O507" s="19">
        <f>+N507*(Data_FRED!C369)</f>
        <v>6.167463480648212E-3</v>
      </c>
      <c r="P507" s="12">
        <f t="shared" si="29"/>
        <v>1.2796601107643941</v>
      </c>
    </row>
    <row r="508" spans="11:16" ht="12.5" x14ac:dyDescent="0.25">
      <c r="K508" s="38">
        <v>41695</v>
      </c>
      <c r="L508" s="4">
        <f t="shared" si="27"/>
        <v>2014</v>
      </c>
      <c r="M508" s="12">
        <f>IF(L508=2012,M507,M507*(1+Data_FRED!C370))</f>
        <v>1.2779343663104403</v>
      </c>
      <c r="N508" s="4">
        <f t="shared" si="28"/>
        <v>1</v>
      </c>
      <c r="O508" s="19">
        <f>+N508*(Data_FRED!C370)</f>
        <v>-1.3485959587527492E-3</v>
      </c>
      <c r="P508" s="12">
        <f t="shared" si="29"/>
        <v>1.2779343663104403</v>
      </c>
    </row>
    <row r="509" spans="11:16" ht="12.5" x14ac:dyDescent="0.25">
      <c r="K509" s="38">
        <v>41696</v>
      </c>
      <c r="L509" s="4">
        <f t="shared" si="27"/>
        <v>2014</v>
      </c>
      <c r="M509" s="12">
        <f>IF(L509=2012,M508,M508*(1+Data_FRED!C371))</f>
        <v>1.2779620701023773</v>
      </c>
      <c r="N509" s="4">
        <f t="shared" si="28"/>
        <v>1</v>
      </c>
      <c r="O509" s="19">
        <f>+N509*(Data_FRED!C371)</f>
        <v>2.1678571816661324E-5</v>
      </c>
      <c r="P509" s="12">
        <f t="shared" si="29"/>
        <v>1.2779620701023773</v>
      </c>
    </row>
    <row r="510" spans="11:16" ht="12.5" x14ac:dyDescent="0.25">
      <c r="K510" s="38">
        <v>41697</v>
      </c>
      <c r="L510" s="4">
        <f t="shared" si="27"/>
        <v>2014</v>
      </c>
      <c r="M510" s="12">
        <f>IF(L510=2012,M509,M509*(1+Data_FRED!C372))</f>
        <v>1.2842699360762198</v>
      </c>
      <c r="N510" s="4">
        <f t="shared" si="28"/>
        <v>1</v>
      </c>
      <c r="O510" s="19">
        <f>+N510*(Data_FRED!C372)</f>
        <v>4.9358788663713881E-3</v>
      </c>
      <c r="P510" s="12">
        <f t="shared" si="29"/>
        <v>1.2842699360762198</v>
      </c>
    </row>
    <row r="511" spans="11:16" ht="12.5" x14ac:dyDescent="0.25">
      <c r="K511" s="38">
        <v>41698</v>
      </c>
      <c r="L511" s="4">
        <f t="shared" si="27"/>
        <v>2014</v>
      </c>
      <c r="M511" s="12">
        <f>IF(L511=2012,M510,M510*(1+Data_FRED!C373))</f>
        <v>1.2878387573370458</v>
      </c>
      <c r="N511" s="4">
        <f t="shared" si="28"/>
        <v>1</v>
      </c>
      <c r="O511" s="19">
        <f>+N511*(Data_FRED!C373)</f>
        <v>2.778871606797594E-3</v>
      </c>
      <c r="P511" s="12">
        <f t="shared" si="29"/>
        <v>1.2878387573370458</v>
      </c>
    </row>
    <row r="512" spans="11:16" ht="12.5" x14ac:dyDescent="0.25">
      <c r="K512" s="38">
        <v>41701</v>
      </c>
      <c r="L512" s="4">
        <f t="shared" si="27"/>
        <v>2014</v>
      </c>
      <c r="M512" s="12">
        <f>IF(L512=2012,M511,M511*(1+Data_FRED!C374))</f>
        <v>1.2783011756222411</v>
      </c>
      <c r="N512" s="4">
        <f t="shared" si="28"/>
        <v>1</v>
      </c>
      <c r="O512" s="19">
        <f>+N512*(Data_FRED!C374)</f>
        <v>-7.4058818780435871E-3</v>
      </c>
      <c r="P512" s="12">
        <f t="shared" si="29"/>
        <v>1.2783011756222411</v>
      </c>
    </row>
    <row r="513" spans="11:16" ht="12.5" x14ac:dyDescent="0.25">
      <c r="K513" s="38">
        <v>41702</v>
      </c>
      <c r="L513" s="4">
        <f t="shared" si="27"/>
        <v>2014</v>
      </c>
      <c r="M513" s="12">
        <f>IF(L513=2012,M512,M512*(1+Data_FRED!C375))</f>
        <v>1.2976703706698418</v>
      </c>
      <c r="N513" s="4">
        <f t="shared" si="28"/>
        <v>1</v>
      </c>
      <c r="O513" s="19">
        <f>+N513*(Data_FRED!C375)</f>
        <v>1.5152293854515365E-2</v>
      </c>
      <c r="P513" s="12">
        <f t="shared" si="29"/>
        <v>1.2976703706698418</v>
      </c>
    </row>
    <row r="514" spans="11:16" ht="12.5" x14ac:dyDescent="0.25">
      <c r="K514" s="38">
        <v>41703</v>
      </c>
      <c r="L514" s="4">
        <f t="shared" si="27"/>
        <v>2014</v>
      </c>
      <c r="M514" s="12">
        <f>IF(L514=2012,M513,M513*(1+Data_FRED!C376))</f>
        <v>1.2976011194786654</v>
      </c>
      <c r="N514" s="4">
        <f t="shared" si="28"/>
        <v>1</v>
      </c>
      <c r="O514" s="19">
        <f>+N514*(Data_FRED!C376)</f>
        <v>-5.3365779740162576E-5</v>
      </c>
      <c r="P514" s="12">
        <f t="shared" si="29"/>
        <v>1.2976011194786654</v>
      </c>
    </row>
    <row r="515" spans="11:16" ht="12.5" x14ac:dyDescent="0.25">
      <c r="K515" s="38">
        <v>41704</v>
      </c>
      <c r="L515" s="4">
        <f t="shared" si="27"/>
        <v>2014</v>
      </c>
      <c r="M515" s="12">
        <f>IF(L515=2012,M514,M514*(1+Data_FRED!C377))</f>
        <v>1.299829034628954</v>
      </c>
      <c r="N515" s="4">
        <f t="shared" si="28"/>
        <v>1</v>
      </c>
      <c r="O515" s="19">
        <f>+N515*(Data_FRED!C377)</f>
        <v>1.716949158601179E-3</v>
      </c>
      <c r="P515" s="12">
        <f t="shared" si="29"/>
        <v>1.299829034628954</v>
      </c>
    </row>
    <row r="516" spans="11:16" ht="12.5" x14ac:dyDescent="0.25">
      <c r="K516" s="38">
        <v>41705</v>
      </c>
      <c r="L516" s="4">
        <f t="shared" si="27"/>
        <v>2014</v>
      </c>
      <c r="M516" s="12">
        <f>IF(L516=2012,M515,M515*(1+Data_FRED!C378))</f>
        <v>1.300528263861237</v>
      </c>
      <c r="N516" s="4">
        <f t="shared" si="28"/>
        <v>1</v>
      </c>
      <c r="O516" s="19">
        <f>+N516*(Data_FRED!C378)</f>
        <v>5.3793938560730995E-4</v>
      </c>
      <c r="P516" s="12">
        <f t="shared" si="29"/>
        <v>1.300528263861237</v>
      </c>
    </row>
    <row r="517" spans="11:16" ht="12.5" x14ac:dyDescent="0.25">
      <c r="K517" s="38">
        <v>41708</v>
      </c>
      <c r="L517" s="4">
        <f t="shared" si="27"/>
        <v>2014</v>
      </c>
      <c r="M517" s="12">
        <f>IF(L517=2012,M516,M516*(1+Data_FRED!C379))</f>
        <v>1.299925655959254</v>
      </c>
      <c r="N517" s="4">
        <f t="shared" si="28"/>
        <v>1</v>
      </c>
      <c r="O517" s="19">
        <f>+N517*(Data_FRED!C379)</f>
        <v>-4.633562520154853E-4</v>
      </c>
      <c r="P517" s="12">
        <f t="shared" si="29"/>
        <v>1.299925655959254</v>
      </c>
    </row>
    <row r="518" spans="11:16" ht="12.5" x14ac:dyDescent="0.25">
      <c r="K518" s="38">
        <v>41709</v>
      </c>
      <c r="L518" s="4">
        <f t="shared" si="27"/>
        <v>2014</v>
      </c>
      <c r="M518" s="12">
        <f>IF(L518=2012,M517,M517*(1+Data_FRED!C380))</f>
        <v>1.2933024357147764</v>
      </c>
      <c r="N518" s="4">
        <f t="shared" si="28"/>
        <v>1</v>
      </c>
      <c r="O518" s="19">
        <f>+N518*(Data_FRED!C380)</f>
        <v>-5.0950761792528144E-3</v>
      </c>
      <c r="P518" s="12">
        <f t="shared" si="29"/>
        <v>1.2933024357147764</v>
      </c>
    </row>
    <row r="519" spans="11:16" ht="12.5" x14ac:dyDescent="0.25">
      <c r="K519" s="38">
        <v>41710</v>
      </c>
      <c r="L519" s="4">
        <f t="shared" si="27"/>
        <v>2014</v>
      </c>
      <c r="M519" s="12">
        <f>IF(L519=2012,M518,M518*(1+Data_FRED!C381))</f>
        <v>1.2936970909287866</v>
      </c>
      <c r="N519" s="4">
        <f t="shared" si="28"/>
        <v>1</v>
      </c>
      <c r="O519" s="19">
        <f>+N519*(Data_FRED!C381)</f>
        <v>3.0515307410829926E-4</v>
      </c>
      <c r="P519" s="12">
        <f t="shared" si="29"/>
        <v>1.2936970909287866</v>
      </c>
    </row>
    <row r="520" spans="11:16" ht="12.5" x14ac:dyDescent="0.25">
      <c r="K520" s="38">
        <v>41711</v>
      </c>
      <c r="L520" s="4">
        <f t="shared" si="27"/>
        <v>2014</v>
      </c>
      <c r="M520" s="12">
        <f>IF(L520=2012,M519,M519*(1+Data_FRED!C382))</f>
        <v>1.2784701476782907</v>
      </c>
      <c r="N520" s="4">
        <f t="shared" si="28"/>
        <v>1</v>
      </c>
      <c r="O520" s="19">
        <f>+N520*(Data_FRED!C382)</f>
        <v>-1.1770099320208021E-2</v>
      </c>
      <c r="P520" s="12">
        <f t="shared" si="29"/>
        <v>1.2784701476782907</v>
      </c>
    </row>
    <row r="521" spans="11:16" ht="12.5" x14ac:dyDescent="0.25">
      <c r="K521" s="38">
        <v>41712</v>
      </c>
      <c r="L521" s="4">
        <f t="shared" si="27"/>
        <v>2014</v>
      </c>
      <c r="M521" s="12">
        <f>IF(L521=2012,M520,M520*(1+Data_FRED!C383))</f>
        <v>1.2748574626114717</v>
      </c>
      <c r="N521" s="4">
        <f t="shared" si="28"/>
        <v>1</v>
      </c>
      <c r="O521" s="19">
        <f>+N521*(Data_FRED!C383)</f>
        <v>-2.8257875816496739E-3</v>
      </c>
      <c r="P521" s="12">
        <f t="shared" si="29"/>
        <v>1.2748574626114717</v>
      </c>
    </row>
    <row r="522" spans="11:16" ht="12.5" x14ac:dyDescent="0.25">
      <c r="K522" s="38">
        <v>41715</v>
      </c>
      <c r="L522" s="4">
        <f t="shared" si="27"/>
        <v>2014</v>
      </c>
      <c r="M522" s="12">
        <f>IF(L522=2012,M521,M521*(1+Data_FRED!C384))</f>
        <v>1.287054972435562</v>
      </c>
      <c r="N522" s="4">
        <f t="shared" si="28"/>
        <v>1</v>
      </c>
      <c r="O522" s="19">
        <f>+N522*(Data_FRED!C384)</f>
        <v>9.567743988496134E-3</v>
      </c>
      <c r="P522" s="12">
        <f t="shared" si="29"/>
        <v>1.287054972435562</v>
      </c>
    </row>
    <row r="523" spans="11:16" ht="12.5" x14ac:dyDescent="0.25">
      <c r="K523" s="38">
        <v>41716</v>
      </c>
      <c r="L523" s="4">
        <f t="shared" si="27"/>
        <v>2014</v>
      </c>
      <c r="M523" s="12">
        <f>IF(L523=2012,M522,M522*(1+Data_FRED!C385))</f>
        <v>1.2963136065119591</v>
      </c>
      <c r="N523" s="4">
        <f t="shared" si="28"/>
        <v>1</v>
      </c>
      <c r="O523" s="19">
        <f>+N523*(Data_FRED!C385)</f>
        <v>7.1936586040894802E-3</v>
      </c>
      <c r="P523" s="12">
        <f t="shared" si="29"/>
        <v>1.2963136065119591</v>
      </c>
    </row>
    <row r="524" spans="11:16" ht="12.5" x14ac:dyDescent="0.25">
      <c r="K524" s="38">
        <v>41717</v>
      </c>
      <c r="L524" s="4">
        <f t="shared" si="27"/>
        <v>2014</v>
      </c>
      <c r="M524" s="12">
        <f>IF(L524=2012,M523,M523*(1+Data_FRED!C386))</f>
        <v>1.2883405835353376</v>
      </c>
      <c r="N524" s="4">
        <f t="shared" si="28"/>
        <v>1</v>
      </c>
      <c r="O524" s="19">
        <f>+N524*(Data_FRED!C386)</f>
        <v>-6.1505355930613122E-3</v>
      </c>
      <c r="P524" s="12">
        <f t="shared" si="29"/>
        <v>1.2883405835353376</v>
      </c>
    </row>
    <row r="525" spans="11:16" ht="12.5" x14ac:dyDescent="0.25">
      <c r="K525" s="38">
        <v>41718</v>
      </c>
      <c r="L525" s="4">
        <f t="shared" si="27"/>
        <v>2014</v>
      </c>
      <c r="M525" s="12">
        <f>IF(L525=2012,M524,M524*(1+Data_FRED!C387))</f>
        <v>1.2960994077499193</v>
      </c>
      <c r="N525" s="4">
        <f t="shared" si="28"/>
        <v>1</v>
      </c>
      <c r="O525" s="19">
        <f>+N525*(Data_FRED!C387)</f>
        <v>6.022339367196353E-3</v>
      </c>
      <c r="P525" s="12">
        <f t="shared" si="29"/>
        <v>1.2960994077499193</v>
      </c>
    </row>
    <row r="526" spans="11:16" ht="12.5" x14ac:dyDescent="0.25">
      <c r="K526" s="38">
        <v>41719</v>
      </c>
      <c r="L526" s="4">
        <f t="shared" si="27"/>
        <v>2014</v>
      </c>
      <c r="M526" s="12">
        <f>IF(L526=2012,M525,M525*(1+Data_FRED!C388))</f>
        <v>1.2922927827591355</v>
      </c>
      <c r="N526" s="4">
        <f t="shared" si="28"/>
        <v>1</v>
      </c>
      <c r="O526" s="19">
        <f>+N526*(Data_FRED!C388)</f>
        <v>-2.9369853639483641E-3</v>
      </c>
      <c r="P526" s="12">
        <f t="shared" si="29"/>
        <v>1.2922927827591355</v>
      </c>
    </row>
    <row r="527" spans="11:16" ht="12.5" x14ac:dyDescent="0.25">
      <c r="K527" s="38">
        <v>41722</v>
      </c>
      <c r="L527" s="4">
        <f t="shared" si="27"/>
        <v>2014</v>
      </c>
      <c r="M527" s="12">
        <f>IF(L527=2012,M526,M526*(1+Data_FRED!C389))</f>
        <v>1.2859908666692876</v>
      </c>
      <c r="N527" s="4">
        <f t="shared" si="28"/>
        <v>1</v>
      </c>
      <c r="O527" s="19">
        <f>+N527*(Data_FRED!C389)</f>
        <v>-4.8765389499373611E-3</v>
      </c>
      <c r="P527" s="12">
        <f t="shared" si="29"/>
        <v>1.2859908666692876</v>
      </c>
    </row>
    <row r="528" spans="11:16" ht="12.5" x14ac:dyDescent="0.25">
      <c r="K528" s="38">
        <v>41723</v>
      </c>
      <c r="L528" s="4">
        <f t="shared" si="27"/>
        <v>2014</v>
      </c>
      <c r="M528" s="12">
        <f>IF(L528=2012,M527,M527*(1+Data_FRED!C390))</f>
        <v>1.2916418216451762</v>
      </c>
      <c r="N528" s="4">
        <f t="shared" si="28"/>
        <v>1</v>
      </c>
      <c r="O528" s="19">
        <f>+N528*(Data_FRED!C390)</f>
        <v>4.3942419206480258E-3</v>
      </c>
      <c r="P528" s="12">
        <f t="shared" si="29"/>
        <v>1.2916418216451762</v>
      </c>
    </row>
    <row r="529" spans="11:16" ht="12.5" x14ac:dyDescent="0.25">
      <c r="K529" s="38">
        <v>41724</v>
      </c>
      <c r="L529" s="4">
        <f t="shared" ref="L529:L592" si="30">+YEAR(K529)</f>
        <v>2014</v>
      </c>
      <c r="M529" s="12">
        <f>IF(L529=2012,M528,M528*(1+Data_FRED!C391))</f>
        <v>1.2825680750465434</v>
      </c>
      <c r="N529" s="4">
        <f t="shared" ref="N529:N592" si="31">+SUMIF($C$143:$C$153,L529,$D$143:$D$153)</f>
        <v>1</v>
      </c>
      <c r="O529" s="19">
        <f>+N529*(Data_FRED!C391)</f>
        <v>-7.0249712006657423E-3</v>
      </c>
      <c r="P529" s="12">
        <f t="shared" ref="P529:P592" si="32">P528*(1+O529)</f>
        <v>1.2825680750465434</v>
      </c>
    </row>
    <row r="530" spans="11:16" ht="12.5" x14ac:dyDescent="0.25">
      <c r="K530" s="38">
        <v>41725</v>
      </c>
      <c r="L530" s="4">
        <f t="shared" si="30"/>
        <v>2014</v>
      </c>
      <c r="M530" s="12">
        <f>IF(L530=2012,M529,M529*(1+Data_FRED!C392))</f>
        <v>1.2801287833969821</v>
      </c>
      <c r="N530" s="4">
        <f t="shared" si="31"/>
        <v>1</v>
      </c>
      <c r="O530" s="19">
        <f>+N530*(Data_FRED!C392)</f>
        <v>-1.9018808412744233E-3</v>
      </c>
      <c r="P530" s="12">
        <f t="shared" si="32"/>
        <v>1.2801287833969821</v>
      </c>
    </row>
    <row r="531" spans="11:16" ht="12.5" x14ac:dyDescent="0.25">
      <c r="K531" s="38">
        <v>41726</v>
      </c>
      <c r="L531" s="4">
        <f t="shared" si="30"/>
        <v>2014</v>
      </c>
      <c r="M531" s="12">
        <f>IF(L531=2012,M530,M530*(1+Data_FRED!C393))</f>
        <v>1.2860551562385356</v>
      </c>
      <c r="N531" s="4">
        <f t="shared" si="31"/>
        <v>1</v>
      </c>
      <c r="O531" s="19">
        <f>+N531*(Data_FRED!C393)</f>
        <v>4.6295129977681881E-3</v>
      </c>
      <c r="P531" s="12">
        <f t="shared" si="32"/>
        <v>1.2860551562385356</v>
      </c>
    </row>
    <row r="532" spans="11:16" ht="12.5" x14ac:dyDescent="0.25">
      <c r="K532" s="38">
        <v>41729</v>
      </c>
      <c r="L532" s="4">
        <f t="shared" si="30"/>
        <v>2014</v>
      </c>
      <c r="M532" s="12">
        <f>IF(L532=2012,M531,M531*(1+Data_FRED!C394))</f>
        <v>1.2962058442770648</v>
      </c>
      <c r="N532" s="4">
        <f t="shared" si="31"/>
        <v>1</v>
      </c>
      <c r="O532" s="19">
        <f>+N532*(Data_FRED!C394)</f>
        <v>7.8928870113299885E-3</v>
      </c>
      <c r="P532" s="12">
        <f t="shared" si="32"/>
        <v>1.2962058442770648</v>
      </c>
    </row>
    <row r="533" spans="11:16" ht="12.5" x14ac:dyDescent="0.25">
      <c r="K533" s="38">
        <v>41730</v>
      </c>
      <c r="L533" s="4">
        <f t="shared" si="30"/>
        <v>2014</v>
      </c>
      <c r="M533" s="12">
        <f>IF(L533=2012,M532,M532*(1+Data_FRED!C395))</f>
        <v>1.3052982868266225</v>
      </c>
      <c r="N533" s="4">
        <f t="shared" si="31"/>
        <v>1</v>
      </c>
      <c r="O533" s="19">
        <f>+N533*(Data_FRED!C395)</f>
        <v>7.0146594306005365E-3</v>
      </c>
      <c r="P533" s="12">
        <f t="shared" si="32"/>
        <v>1.3052982868266225</v>
      </c>
    </row>
    <row r="534" spans="11:16" ht="12.5" x14ac:dyDescent="0.25">
      <c r="K534" s="38">
        <v>41731</v>
      </c>
      <c r="L534" s="4">
        <f t="shared" si="30"/>
        <v>2014</v>
      </c>
      <c r="M534" s="12">
        <f>IF(L534=2012,M533,M533*(1+Data_FRED!C396))</f>
        <v>1.3090174226928772</v>
      </c>
      <c r="N534" s="4">
        <f t="shared" si="31"/>
        <v>1</v>
      </c>
      <c r="O534" s="19">
        <f>+N534*(Data_FRED!C396)</f>
        <v>2.8492612790418292E-3</v>
      </c>
      <c r="P534" s="12">
        <f t="shared" si="32"/>
        <v>1.3090174226928772</v>
      </c>
    </row>
    <row r="535" spans="11:16" ht="12.5" x14ac:dyDescent="0.25">
      <c r="K535" s="38">
        <v>41732</v>
      </c>
      <c r="L535" s="4">
        <f t="shared" si="30"/>
        <v>2014</v>
      </c>
      <c r="M535" s="12">
        <f>IF(L535=2012,M534,M534*(1+Data_FRED!C397))</f>
        <v>1.3075420518771741</v>
      </c>
      <c r="N535" s="4">
        <f t="shared" si="31"/>
        <v>1</v>
      </c>
      <c r="O535" s="19">
        <f>+N535*(Data_FRED!C397)</f>
        <v>-1.1270826423899496E-3</v>
      </c>
      <c r="P535" s="12">
        <f t="shared" si="32"/>
        <v>1.3075420518771741</v>
      </c>
    </row>
    <row r="536" spans="11:16" ht="12.5" x14ac:dyDescent="0.25">
      <c r="K536" s="38">
        <v>41733</v>
      </c>
      <c r="L536" s="4">
        <f t="shared" si="30"/>
        <v>2014</v>
      </c>
      <c r="M536" s="12">
        <f>IF(L536=2012,M535,M535*(1+Data_FRED!C398))</f>
        <v>1.2910454289359941</v>
      </c>
      <c r="N536" s="4">
        <f t="shared" si="31"/>
        <v>1</v>
      </c>
      <c r="O536" s="19">
        <f>+N536*(Data_FRED!C398)</f>
        <v>-1.2616514258563742E-2</v>
      </c>
      <c r="P536" s="12">
        <f t="shared" si="32"/>
        <v>1.2910454289359941</v>
      </c>
    </row>
    <row r="537" spans="11:16" ht="12.5" x14ac:dyDescent="0.25">
      <c r="K537" s="38">
        <v>41736</v>
      </c>
      <c r="L537" s="4">
        <f t="shared" si="30"/>
        <v>2014</v>
      </c>
      <c r="M537" s="12">
        <f>IF(L537=2012,M536,M536*(1+Data_FRED!C399))</f>
        <v>1.2770913557117947</v>
      </c>
      <c r="N537" s="4">
        <f t="shared" si="31"/>
        <v>1</v>
      </c>
      <c r="O537" s="19">
        <f>+N537*(Data_FRED!C399)</f>
        <v>-1.0808351829803234E-2</v>
      </c>
      <c r="P537" s="12">
        <f t="shared" si="32"/>
        <v>1.2770913557117947</v>
      </c>
    </row>
    <row r="538" spans="11:16" ht="12.5" x14ac:dyDescent="0.25">
      <c r="K538" s="38">
        <v>41737</v>
      </c>
      <c r="L538" s="4">
        <f t="shared" si="30"/>
        <v>2014</v>
      </c>
      <c r="M538" s="12">
        <f>IF(L538=2012,M537,M537*(1+Data_FRED!C400))</f>
        <v>1.2818722496812331</v>
      </c>
      <c r="N538" s="4">
        <f t="shared" si="31"/>
        <v>1</v>
      </c>
      <c r="O538" s="19">
        <f>+N538*(Data_FRED!C400)</f>
        <v>3.7435802443231501E-3</v>
      </c>
      <c r="P538" s="12">
        <f t="shared" si="32"/>
        <v>1.2818722496812331</v>
      </c>
    </row>
    <row r="539" spans="11:16" ht="12.5" x14ac:dyDescent="0.25">
      <c r="K539" s="38">
        <v>41738</v>
      </c>
      <c r="L539" s="4">
        <f t="shared" si="30"/>
        <v>2014</v>
      </c>
      <c r="M539" s="12">
        <f>IF(L539=2012,M538,M538*(1+Data_FRED!C401))</f>
        <v>1.2957920870583728</v>
      </c>
      <c r="N539" s="4">
        <f t="shared" si="31"/>
        <v>1</v>
      </c>
      <c r="O539" s="19">
        <f>+N539*(Data_FRED!C401)</f>
        <v>1.085898956046606E-2</v>
      </c>
      <c r="P539" s="12">
        <f t="shared" si="32"/>
        <v>1.2957920870583728</v>
      </c>
    </row>
    <row r="540" spans="11:16" ht="12.5" x14ac:dyDescent="0.25">
      <c r="K540" s="38">
        <v>41739</v>
      </c>
      <c r="L540" s="4">
        <f t="shared" si="30"/>
        <v>2014</v>
      </c>
      <c r="M540" s="12">
        <f>IF(L540=2012,M539,M539*(1+Data_FRED!C402))</f>
        <v>1.2684432093141618</v>
      </c>
      <c r="N540" s="4">
        <f t="shared" si="31"/>
        <v>1</v>
      </c>
      <c r="O540" s="19">
        <f>+N540*(Data_FRED!C402)</f>
        <v>-2.1105915074922734E-2</v>
      </c>
      <c r="P540" s="12">
        <f t="shared" si="32"/>
        <v>1.2684432093141618</v>
      </c>
    </row>
    <row r="541" spans="11:16" ht="12.5" x14ac:dyDescent="0.25">
      <c r="K541" s="38">
        <v>41740</v>
      </c>
      <c r="L541" s="4">
        <f t="shared" si="30"/>
        <v>2014</v>
      </c>
      <c r="M541" s="12">
        <f>IF(L541=2012,M540,M540*(1+Data_FRED!C403))</f>
        <v>1.2563523433909745</v>
      </c>
      <c r="N541" s="4">
        <f t="shared" si="31"/>
        <v>1</v>
      </c>
      <c r="O541" s="19">
        <f>+N541*(Data_FRED!C403)</f>
        <v>-9.5320514425906184E-3</v>
      </c>
      <c r="P541" s="12">
        <f t="shared" si="32"/>
        <v>1.2563523433909745</v>
      </c>
    </row>
    <row r="542" spans="11:16" ht="12.5" x14ac:dyDescent="0.25">
      <c r="K542" s="38">
        <v>41743</v>
      </c>
      <c r="L542" s="4">
        <f t="shared" si="30"/>
        <v>2014</v>
      </c>
      <c r="M542" s="12">
        <f>IF(L542=2012,M541,M541*(1+Data_FRED!C404))</f>
        <v>1.2666339338135628</v>
      </c>
      <c r="N542" s="4">
        <f t="shared" si="31"/>
        <v>1</v>
      </c>
      <c r="O542" s="19">
        <f>+N542*(Data_FRED!C404)</f>
        <v>8.1836838818938485E-3</v>
      </c>
      <c r="P542" s="12">
        <f t="shared" si="32"/>
        <v>1.2666339338135628</v>
      </c>
    </row>
    <row r="543" spans="11:16" ht="12.5" x14ac:dyDescent="0.25">
      <c r="K543" s="38">
        <v>41744</v>
      </c>
      <c r="L543" s="4">
        <f t="shared" si="30"/>
        <v>2014</v>
      </c>
      <c r="M543" s="12">
        <f>IF(L543=2012,M542,M542*(1+Data_FRED!C405))</f>
        <v>1.2751641840484571</v>
      </c>
      <c r="N543" s="4">
        <f t="shared" si="31"/>
        <v>1</v>
      </c>
      <c r="O543" s="19">
        <f>+N543*(Data_FRED!C405)</f>
        <v>6.7345821134063982E-3</v>
      </c>
      <c r="P543" s="12">
        <f t="shared" si="32"/>
        <v>1.2751641840484571</v>
      </c>
    </row>
    <row r="544" spans="11:16" ht="12.5" x14ac:dyDescent="0.25">
      <c r="K544" s="38">
        <v>41745</v>
      </c>
      <c r="L544" s="4">
        <f t="shared" si="30"/>
        <v>2014</v>
      </c>
      <c r="M544" s="12">
        <f>IF(L544=2012,M543,M543*(1+Data_FRED!C406))</f>
        <v>1.2884690251236606</v>
      </c>
      <c r="N544" s="4">
        <f t="shared" si="31"/>
        <v>1</v>
      </c>
      <c r="O544" s="19">
        <f>+N544*(Data_FRED!C406)</f>
        <v>1.0433825888179194E-2</v>
      </c>
      <c r="P544" s="12">
        <f t="shared" si="32"/>
        <v>1.2884690251236606</v>
      </c>
    </row>
    <row r="545" spans="11:16" ht="12.5" x14ac:dyDescent="0.25">
      <c r="K545" s="38">
        <v>41746</v>
      </c>
      <c r="L545" s="4">
        <f t="shared" si="30"/>
        <v>2014</v>
      </c>
      <c r="M545" s="12">
        <f>IF(L545=2012,M544,M544*(1+Data_FRED!C407))</f>
        <v>1.2902251675111367</v>
      </c>
      <c r="N545" s="4">
        <f t="shared" si="31"/>
        <v>1</v>
      </c>
      <c r="O545" s="19">
        <f>+N545*(Data_FRED!C407)</f>
        <v>1.3629682617378818E-3</v>
      </c>
      <c r="P545" s="12">
        <f t="shared" si="32"/>
        <v>1.2902251675111367</v>
      </c>
    </row>
    <row r="546" spans="11:16" ht="12.5" x14ac:dyDescent="0.25">
      <c r="K546" s="38">
        <v>41750</v>
      </c>
      <c r="L546" s="4">
        <f t="shared" si="30"/>
        <v>2014</v>
      </c>
      <c r="M546" s="12">
        <f>IF(L546=2012,M545,M545*(1+Data_FRED!C408))</f>
        <v>1.2950867291536563</v>
      </c>
      <c r="N546" s="4">
        <f t="shared" si="31"/>
        <v>1</v>
      </c>
      <c r="O546" s="19">
        <f>+N546*(Data_FRED!C408)</f>
        <v>3.767994738389568E-3</v>
      </c>
      <c r="P546" s="12">
        <f t="shared" si="32"/>
        <v>1.2950867291536563</v>
      </c>
    </row>
    <row r="547" spans="11:16" ht="12.5" x14ac:dyDescent="0.25">
      <c r="K547" s="38">
        <v>41751</v>
      </c>
      <c r="L547" s="4">
        <f t="shared" si="30"/>
        <v>2014</v>
      </c>
      <c r="M547" s="12">
        <f>IF(L547=2012,M546,M546*(1+Data_FRED!C409))</f>
        <v>1.3003755665773078</v>
      </c>
      <c r="N547" s="4">
        <f t="shared" si="31"/>
        <v>1</v>
      </c>
      <c r="O547" s="19">
        <f>+N547*(Data_FRED!C409)</f>
        <v>4.0837708429826225E-3</v>
      </c>
      <c r="P547" s="12">
        <f t="shared" si="32"/>
        <v>1.3003755665773078</v>
      </c>
    </row>
    <row r="548" spans="11:16" ht="12.5" x14ac:dyDescent="0.25">
      <c r="K548" s="38">
        <v>41752</v>
      </c>
      <c r="L548" s="4">
        <f t="shared" si="30"/>
        <v>2014</v>
      </c>
      <c r="M548" s="12">
        <f>IF(L548=2012,M547,M547*(1+Data_FRED!C410))</f>
        <v>1.2974942611129503</v>
      </c>
      <c r="N548" s="4">
        <f t="shared" si="31"/>
        <v>1</v>
      </c>
      <c r="O548" s="19">
        <f>+N548*(Data_FRED!C410)</f>
        <v>-2.2157486947723798E-3</v>
      </c>
      <c r="P548" s="12">
        <f t="shared" si="32"/>
        <v>1.2974942611129503</v>
      </c>
    </row>
    <row r="549" spans="11:16" ht="12.5" x14ac:dyDescent="0.25">
      <c r="K549" s="38">
        <v>41753</v>
      </c>
      <c r="L549" s="4">
        <f t="shared" si="30"/>
        <v>2014</v>
      </c>
      <c r="M549" s="12">
        <f>IF(L549=2012,M548,M548*(1+Data_FRED!C411))</f>
        <v>1.299720117556959</v>
      </c>
      <c r="N549" s="4">
        <f t="shared" si="31"/>
        <v>1</v>
      </c>
      <c r="O549" s="19">
        <f>+N549*(Data_FRED!C411)</f>
        <v>1.715503883693198E-3</v>
      </c>
      <c r="P549" s="12">
        <f t="shared" si="32"/>
        <v>1.299720117556959</v>
      </c>
    </row>
    <row r="550" spans="11:16" ht="12.5" x14ac:dyDescent="0.25">
      <c r="K550" s="38">
        <v>41754</v>
      </c>
      <c r="L550" s="4">
        <f t="shared" si="30"/>
        <v>2014</v>
      </c>
      <c r="M550" s="12">
        <f>IF(L550=2012,M549,M549*(1+Data_FRED!C412))</f>
        <v>1.2891542174879327</v>
      </c>
      <c r="N550" s="4">
        <f t="shared" si="31"/>
        <v>1</v>
      </c>
      <c r="O550" s="19">
        <f>+N550*(Data_FRED!C412)</f>
        <v>-8.1293656428790845E-3</v>
      </c>
      <c r="P550" s="12">
        <f t="shared" si="32"/>
        <v>1.2891542174879327</v>
      </c>
    </row>
    <row r="551" spans="11:16" ht="12.5" x14ac:dyDescent="0.25">
      <c r="K551" s="38">
        <v>41757</v>
      </c>
      <c r="L551" s="4">
        <f t="shared" si="30"/>
        <v>2014</v>
      </c>
      <c r="M551" s="12">
        <f>IF(L551=2012,M550,M550*(1+Data_FRED!C413))</f>
        <v>1.2933192111754102</v>
      </c>
      <c r="N551" s="4">
        <f t="shared" si="31"/>
        <v>1</v>
      </c>
      <c r="O551" s="19">
        <f>+N551*(Data_FRED!C413)</f>
        <v>3.2307955332088844E-3</v>
      </c>
      <c r="P551" s="12">
        <f t="shared" si="32"/>
        <v>1.2933192111754102</v>
      </c>
    </row>
    <row r="552" spans="11:16" ht="12.5" x14ac:dyDescent="0.25">
      <c r="K552" s="38">
        <v>41758</v>
      </c>
      <c r="L552" s="4">
        <f t="shared" si="30"/>
        <v>2014</v>
      </c>
      <c r="M552" s="12">
        <f>IF(L552=2012,M551,M551*(1+Data_FRED!C414))</f>
        <v>1.2994618471057935</v>
      </c>
      <c r="N552" s="4">
        <f t="shared" si="31"/>
        <v>1</v>
      </c>
      <c r="O552" s="19">
        <f>+N552*(Data_FRED!C414)</f>
        <v>4.7495126317660839E-3</v>
      </c>
      <c r="P552" s="12">
        <f t="shared" si="32"/>
        <v>1.2994618471057935</v>
      </c>
    </row>
    <row r="553" spans="11:16" ht="12.5" x14ac:dyDescent="0.25">
      <c r="K553" s="38">
        <v>41759</v>
      </c>
      <c r="L553" s="4">
        <f t="shared" si="30"/>
        <v>2014</v>
      </c>
      <c r="M553" s="12">
        <f>IF(L553=2012,M552,M552*(1+Data_FRED!C415))</f>
        <v>1.3033440573679789</v>
      </c>
      <c r="N553" s="4">
        <f t="shared" si="31"/>
        <v>1</v>
      </c>
      <c r="O553" s="19">
        <f>+N553*(Data_FRED!C415)</f>
        <v>2.9875523247041838E-3</v>
      </c>
      <c r="P553" s="12">
        <f t="shared" si="32"/>
        <v>1.3033440573679789</v>
      </c>
    </row>
    <row r="554" spans="11:16" ht="12.5" x14ac:dyDescent="0.25">
      <c r="K554" s="38">
        <v>41760</v>
      </c>
      <c r="L554" s="4">
        <f t="shared" si="30"/>
        <v>2014</v>
      </c>
      <c r="M554" s="12">
        <f>IF(L554=2012,M553,M553*(1+Data_FRED!C416))</f>
        <v>1.3031572540480711</v>
      </c>
      <c r="N554" s="4">
        <f t="shared" si="31"/>
        <v>1</v>
      </c>
      <c r="O554" s="19">
        <f>+N554*(Data_FRED!C416)</f>
        <v>-1.4332617611718807E-4</v>
      </c>
      <c r="P554" s="12">
        <f t="shared" si="32"/>
        <v>1.3031572540480711</v>
      </c>
    </row>
    <row r="555" spans="11:16" ht="12.5" x14ac:dyDescent="0.25">
      <c r="K555" s="38">
        <v>41761</v>
      </c>
      <c r="L555" s="4">
        <f t="shared" si="30"/>
        <v>2014</v>
      </c>
      <c r="M555" s="12">
        <f>IF(L555=2012,M554,M554*(1+Data_FRED!C417))</f>
        <v>1.3013988592629311</v>
      </c>
      <c r="N555" s="4">
        <f t="shared" si="31"/>
        <v>1</v>
      </c>
      <c r="O555" s="19">
        <f>+N555*(Data_FRED!C417)</f>
        <v>-1.3493343030381874E-3</v>
      </c>
      <c r="P555" s="12">
        <f t="shared" si="32"/>
        <v>1.3013988592629311</v>
      </c>
    </row>
    <row r="556" spans="11:16" ht="12.5" x14ac:dyDescent="0.25">
      <c r="K556" s="38">
        <v>41764</v>
      </c>
      <c r="L556" s="4">
        <f t="shared" si="30"/>
        <v>2014</v>
      </c>
      <c r="M556" s="12">
        <f>IF(L556=2012,M555,M555*(1+Data_FRED!C418))</f>
        <v>1.3038317687741903</v>
      </c>
      <c r="N556" s="4">
        <f t="shared" si="31"/>
        <v>1</v>
      </c>
      <c r="O556" s="19">
        <f>+N556*(Data_FRED!C418)</f>
        <v>1.8694572336087256E-3</v>
      </c>
      <c r="P556" s="12">
        <f t="shared" si="32"/>
        <v>1.3038317687741903</v>
      </c>
    </row>
    <row r="557" spans="11:16" ht="12.5" x14ac:dyDescent="0.25">
      <c r="K557" s="38">
        <v>41765</v>
      </c>
      <c r="L557" s="4">
        <f t="shared" si="30"/>
        <v>2014</v>
      </c>
      <c r="M557" s="12">
        <f>IF(L557=2012,M556,M556*(1+Data_FRED!C419))</f>
        <v>1.2920594748105061</v>
      </c>
      <c r="N557" s="4">
        <f t="shared" si="31"/>
        <v>1</v>
      </c>
      <c r="O557" s="19">
        <f>+N557*(Data_FRED!C419)</f>
        <v>-9.0289976403566084E-3</v>
      </c>
      <c r="P557" s="12">
        <f t="shared" si="32"/>
        <v>1.2920594748105061</v>
      </c>
    </row>
    <row r="558" spans="11:16" ht="12.5" x14ac:dyDescent="0.25">
      <c r="K558" s="38">
        <v>41766</v>
      </c>
      <c r="L558" s="4">
        <f t="shared" si="30"/>
        <v>2014</v>
      </c>
      <c r="M558" s="12">
        <f>IF(L558=2012,M557,M557*(1+Data_FRED!C420))</f>
        <v>1.2992959898124974</v>
      </c>
      <c r="N558" s="4">
        <f t="shared" si="31"/>
        <v>1</v>
      </c>
      <c r="O558" s="19">
        <f>+N558*(Data_FRED!C420)</f>
        <v>5.6007599828579776E-3</v>
      </c>
      <c r="P558" s="12">
        <f t="shared" si="32"/>
        <v>1.2992959898124974</v>
      </c>
    </row>
    <row r="559" spans="11:16" ht="12.5" x14ac:dyDescent="0.25">
      <c r="K559" s="38">
        <v>41767</v>
      </c>
      <c r="L559" s="4">
        <f t="shared" si="30"/>
        <v>2014</v>
      </c>
      <c r="M559" s="12">
        <f>IF(L559=2012,M558,M558*(1+Data_FRED!C421))</f>
        <v>1.2975099871157671</v>
      </c>
      <c r="N559" s="4">
        <f t="shared" si="31"/>
        <v>1</v>
      </c>
      <c r="O559" s="19">
        <f>+N559*(Data_FRED!C421)</f>
        <v>-1.3745926338061829E-3</v>
      </c>
      <c r="P559" s="12">
        <f t="shared" si="32"/>
        <v>1.2975099871157671</v>
      </c>
    </row>
    <row r="560" spans="11:16" ht="12.5" x14ac:dyDescent="0.25">
      <c r="K560" s="38">
        <v>41768</v>
      </c>
      <c r="L560" s="4">
        <f t="shared" si="30"/>
        <v>2014</v>
      </c>
      <c r="M560" s="12">
        <f>IF(L560=2012,M559,M559*(1+Data_FRED!C422))</f>
        <v>1.2994800434932796</v>
      </c>
      <c r="N560" s="4">
        <f t="shared" si="31"/>
        <v>1</v>
      </c>
      <c r="O560" s="19">
        <f>+N560*(Data_FRED!C422)</f>
        <v>1.5183361955399689E-3</v>
      </c>
      <c r="P560" s="12">
        <f t="shared" si="32"/>
        <v>1.2994800434932796</v>
      </c>
    </row>
    <row r="561" spans="11:16" ht="12.5" x14ac:dyDescent="0.25">
      <c r="K561" s="38">
        <v>41771</v>
      </c>
      <c r="L561" s="4">
        <f t="shared" si="30"/>
        <v>2014</v>
      </c>
      <c r="M561" s="12">
        <f>IF(L561=2012,M560,M560*(1+Data_FRED!C423))</f>
        <v>1.311989141044414</v>
      </c>
      <c r="N561" s="4">
        <f t="shared" si="31"/>
        <v>1</v>
      </c>
      <c r="O561" s="19">
        <f>+N561*(Data_FRED!C423)</f>
        <v>9.6262329027441348E-3</v>
      </c>
      <c r="P561" s="12">
        <f t="shared" si="32"/>
        <v>1.311989141044414</v>
      </c>
    </row>
    <row r="562" spans="11:16" ht="12.5" x14ac:dyDescent="0.25">
      <c r="K562" s="38">
        <v>41772</v>
      </c>
      <c r="L562" s="4">
        <f t="shared" si="30"/>
        <v>2014</v>
      </c>
      <c r="M562" s="12">
        <f>IF(L562=2012,M561,M561*(1+Data_FRED!C424))</f>
        <v>1.3125424165660871</v>
      </c>
      <c r="N562" s="4">
        <f t="shared" si="31"/>
        <v>1</v>
      </c>
      <c r="O562" s="19">
        <f>+N562*(Data_FRED!C424)</f>
        <v>4.2170739403580638E-4</v>
      </c>
      <c r="P562" s="12">
        <f t="shared" si="32"/>
        <v>1.3125424165660871</v>
      </c>
    </row>
    <row r="563" spans="11:16" ht="12.5" x14ac:dyDescent="0.25">
      <c r="K563" s="38">
        <v>41773</v>
      </c>
      <c r="L563" s="4">
        <f t="shared" si="30"/>
        <v>2014</v>
      </c>
      <c r="M563" s="12">
        <f>IF(L563=2012,M562,M562*(1+Data_FRED!C425))</f>
        <v>1.3063575450034208</v>
      </c>
      <c r="N563" s="4">
        <f t="shared" si="31"/>
        <v>1</v>
      </c>
      <c r="O563" s="19">
        <f>+N563*(Data_FRED!C425)</f>
        <v>-4.7121308116253539E-3</v>
      </c>
      <c r="P563" s="12">
        <f t="shared" si="32"/>
        <v>1.3063575450034208</v>
      </c>
    </row>
    <row r="564" spans="11:16" ht="12.5" x14ac:dyDescent="0.25">
      <c r="K564" s="38">
        <v>41774</v>
      </c>
      <c r="L564" s="4">
        <f t="shared" si="30"/>
        <v>2014</v>
      </c>
      <c r="M564" s="12">
        <f>IF(L564=2012,M563,M563*(1+Data_FRED!C426))</f>
        <v>1.2940701084183541</v>
      </c>
      <c r="N564" s="4">
        <f t="shared" si="31"/>
        <v>1</v>
      </c>
      <c r="O564" s="19">
        <f>+N564*(Data_FRED!C426)</f>
        <v>-9.4058756211604158E-3</v>
      </c>
      <c r="P564" s="12">
        <f t="shared" si="32"/>
        <v>1.2940701084183541</v>
      </c>
    </row>
    <row r="565" spans="11:16" ht="12.5" x14ac:dyDescent="0.25">
      <c r="K565" s="38">
        <v>41775</v>
      </c>
      <c r="L565" s="4">
        <f t="shared" si="30"/>
        <v>2014</v>
      </c>
      <c r="M565" s="12">
        <f>IF(L565=2012,M564,M564*(1+Data_FRED!C427))</f>
        <v>1.2989098757162953</v>
      </c>
      <c r="N565" s="4">
        <f t="shared" si="31"/>
        <v>1</v>
      </c>
      <c r="O565" s="19">
        <f>+N565*(Data_FRED!C427)</f>
        <v>3.7399575698852106E-3</v>
      </c>
      <c r="P565" s="12">
        <f t="shared" si="32"/>
        <v>1.2989098757162953</v>
      </c>
    </row>
    <row r="566" spans="11:16" ht="12.5" x14ac:dyDescent="0.25">
      <c r="K566" s="38">
        <v>41778</v>
      </c>
      <c r="L566" s="4">
        <f t="shared" si="30"/>
        <v>2014</v>
      </c>
      <c r="M566" s="12">
        <f>IF(L566=2012,M565,M565*(1+Data_FRED!C428))</f>
        <v>1.3038943510526506</v>
      </c>
      <c r="N566" s="4">
        <f t="shared" si="31"/>
        <v>1</v>
      </c>
      <c r="O566" s="19">
        <f>+N566*(Data_FRED!C428)</f>
        <v>3.8374297012765974E-3</v>
      </c>
      <c r="P566" s="12">
        <f t="shared" si="32"/>
        <v>1.3038943510526506</v>
      </c>
    </row>
    <row r="567" spans="11:16" ht="12.5" x14ac:dyDescent="0.25">
      <c r="K567" s="38">
        <v>41779</v>
      </c>
      <c r="L567" s="4">
        <f t="shared" si="30"/>
        <v>2014</v>
      </c>
      <c r="M567" s="12">
        <f>IF(L567=2012,M566,M566*(1+Data_FRED!C429))</f>
        <v>1.2953934756312955</v>
      </c>
      <c r="N567" s="4">
        <f t="shared" si="31"/>
        <v>1</v>
      </c>
      <c r="O567" s="19">
        <f>+N567*(Data_FRED!C429)</f>
        <v>-6.5196044560605956E-3</v>
      </c>
      <c r="P567" s="12">
        <f t="shared" si="32"/>
        <v>1.2953934756312955</v>
      </c>
    </row>
    <row r="568" spans="11:16" ht="12.5" x14ac:dyDescent="0.25">
      <c r="K568" s="38">
        <v>41780</v>
      </c>
      <c r="L568" s="4">
        <f t="shared" si="30"/>
        <v>2014</v>
      </c>
      <c r="M568" s="12">
        <f>IF(L568=2012,M567,M567*(1+Data_FRED!C430))</f>
        <v>1.3058645317413544</v>
      </c>
      <c r="N568" s="4">
        <f t="shared" si="31"/>
        <v>1</v>
      </c>
      <c r="O568" s="19">
        <f>+N568*(Data_FRED!C430)</f>
        <v>8.0833015659244594E-3</v>
      </c>
      <c r="P568" s="12">
        <f t="shared" si="32"/>
        <v>1.3058645317413544</v>
      </c>
    </row>
    <row r="569" spans="11:16" ht="12.5" x14ac:dyDescent="0.25">
      <c r="K569" s="38">
        <v>41781</v>
      </c>
      <c r="L569" s="4">
        <f t="shared" si="30"/>
        <v>2014</v>
      </c>
      <c r="M569" s="12">
        <f>IF(L569=2012,M568,M568*(1+Data_FRED!C431))</f>
        <v>1.3089456732316918</v>
      </c>
      <c r="N569" s="4">
        <f t="shared" si="31"/>
        <v>1</v>
      </c>
      <c r="O569" s="19">
        <f>+N569*(Data_FRED!C431)</f>
        <v>2.3594648720788379E-3</v>
      </c>
      <c r="P569" s="12">
        <f t="shared" si="32"/>
        <v>1.3089456732316918</v>
      </c>
    </row>
    <row r="570" spans="11:16" ht="12.5" x14ac:dyDescent="0.25">
      <c r="K570" s="38">
        <v>41782</v>
      </c>
      <c r="L570" s="4">
        <f t="shared" si="30"/>
        <v>2014</v>
      </c>
      <c r="M570" s="12">
        <f>IF(L570=2012,M569,M569*(1+Data_FRED!C432))</f>
        <v>1.3144947813167269</v>
      </c>
      <c r="N570" s="4">
        <f t="shared" si="31"/>
        <v>1</v>
      </c>
      <c r="O570" s="19">
        <f>+N570*(Data_FRED!C432)</f>
        <v>4.2393723425778601E-3</v>
      </c>
      <c r="P570" s="12">
        <f t="shared" si="32"/>
        <v>1.3144947813167269</v>
      </c>
    </row>
    <row r="571" spans="11:16" ht="12.5" x14ac:dyDescent="0.25">
      <c r="K571" s="38">
        <v>41786</v>
      </c>
      <c r="L571" s="4">
        <f t="shared" si="30"/>
        <v>2014</v>
      </c>
      <c r="M571" s="12">
        <f>IF(L571=2012,M570,M570*(1+Data_FRED!C433))</f>
        <v>1.3223422464780337</v>
      </c>
      <c r="N571" s="4">
        <f t="shared" si="31"/>
        <v>1</v>
      </c>
      <c r="O571" s="19">
        <f>+N571*(Data_FRED!C433)</f>
        <v>5.9699477493898685E-3</v>
      </c>
      <c r="P571" s="12">
        <f t="shared" si="32"/>
        <v>1.3223422464780337</v>
      </c>
    </row>
    <row r="572" spans="11:16" ht="12.5" x14ac:dyDescent="0.25">
      <c r="K572" s="38">
        <v>41787</v>
      </c>
      <c r="L572" s="4">
        <f t="shared" si="30"/>
        <v>2014</v>
      </c>
      <c r="M572" s="12">
        <f>IF(L572=2012,M571,M571*(1+Data_FRED!C434))</f>
        <v>1.3208682445173092</v>
      </c>
      <c r="N572" s="4">
        <f t="shared" si="31"/>
        <v>1</v>
      </c>
      <c r="O572" s="19">
        <f>+N572*(Data_FRED!C434)</f>
        <v>-1.1146902132564401E-3</v>
      </c>
      <c r="P572" s="12">
        <f t="shared" si="32"/>
        <v>1.3208682445173092</v>
      </c>
    </row>
    <row r="573" spans="11:16" ht="12.5" x14ac:dyDescent="0.25">
      <c r="K573" s="38">
        <v>41788</v>
      </c>
      <c r="L573" s="4">
        <f t="shared" si="30"/>
        <v>2014</v>
      </c>
      <c r="M573" s="12">
        <f>IF(L573=2012,M572,M572*(1+Data_FRED!C435))</f>
        <v>1.3279385335565543</v>
      </c>
      <c r="N573" s="4">
        <f t="shared" si="31"/>
        <v>1</v>
      </c>
      <c r="O573" s="19">
        <f>+N573*(Data_FRED!C435)</f>
        <v>5.3527587392555058E-3</v>
      </c>
      <c r="P573" s="12">
        <f t="shared" si="32"/>
        <v>1.3279385335565543</v>
      </c>
    </row>
    <row r="574" spans="11:16" ht="12.5" x14ac:dyDescent="0.25">
      <c r="K574" s="38">
        <v>41789</v>
      </c>
      <c r="L574" s="4">
        <f t="shared" si="30"/>
        <v>2014</v>
      </c>
      <c r="M574" s="12">
        <f>IF(L574=2012,M573,M573*(1+Data_FRED!C436))</f>
        <v>1.3303846277068248</v>
      </c>
      <c r="N574" s="4">
        <f t="shared" si="31"/>
        <v>1</v>
      </c>
      <c r="O574" s="19">
        <f>+N574*(Data_FRED!C436)</f>
        <v>1.8420236241803512E-3</v>
      </c>
      <c r="P574" s="12">
        <f t="shared" si="32"/>
        <v>1.3303846277068248</v>
      </c>
    </row>
    <row r="575" spans="11:16" ht="12.5" x14ac:dyDescent="0.25">
      <c r="K575" s="38">
        <v>41792</v>
      </c>
      <c r="L575" s="4">
        <f t="shared" si="30"/>
        <v>2014</v>
      </c>
      <c r="M575" s="12">
        <f>IF(L575=2012,M574,M574*(1+Data_FRED!C437))</f>
        <v>1.3313525472612258</v>
      </c>
      <c r="N575" s="4">
        <f t="shared" si="31"/>
        <v>1</v>
      </c>
      <c r="O575" s="19">
        <f>+N575*(Data_FRED!C437)</f>
        <v>7.2754866092336699E-4</v>
      </c>
      <c r="P575" s="12">
        <f t="shared" si="32"/>
        <v>1.3313525472612258</v>
      </c>
    </row>
    <row r="576" spans="11:16" ht="12.5" x14ac:dyDescent="0.25">
      <c r="K576" s="38">
        <v>41793</v>
      </c>
      <c r="L576" s="4">
        <f t="shared" si="30"/>
        <v>2014</v>
      </c>
      <c r="M576" s="12">
        <f>IF(L576=2012,M575,M575*(1+Data_FRED!C438))</f>
        <v>1.3308475670854738</v>
      </c>
      <c r="N576" s="4">
        <f t="shared" si="31"/>
        <v>1</v>
      </c>
      <c r="O576" s="19">
        <f>+N576*(Data_FRED!C438)</f>
        <v>-3.7929861387248808E-4</v>
      </c>
      <c r="P576" s="12">
        <f t="shared" si="32"/>
        <v>1.3308475670854738</v>
      </c>
    </row>
    <row r="577" spans="11:16" ht="12.5" x14ac:dyDescent="0.25">
      <c r="K577" s="38">
        <v>41794</v>
      </c>
      <c r="L577" s="4">
        <f t="shared" si="30"/>
        <v>2014</v>
      </c>
      <c r="M577" s="12">
        <f>IF(L577=2012,M576,M576*(1+Data_FRED!C439))</f>
        <v>1.3333626946443315</v>
      </c>
      <c r="N577" s="4">
        <f t="shared" si="31"/>
        <v>1</v>
      </c>
      <c r="O577" s="19">
        <f>+N577*(Data_FRED!C439)</f>
        <v>1.8898689985705139E-3</v>
      </c>
      <c r="P577" s="12">
        <f t="shared" si="32"/>
        <v>1.3333626946443315</v>
      </c>
    </row>
    <row r="578" spans="11:16" ht="12.5" x14ac:dyDescent="0.25">
      <c r="K578" s="38">
        <v>41795</v>
      </c>
      <c r="L578" s="4">
        <f t="shared" si="30"/>
        <v>2014</v>
      </c>
      <c r="M578" s="12">
        <f>IF(L578=2012,M577,M577*(1+Data_FRED!C440))</f>
        <v>1.3420350253239561</v>
      </c>
      <c r="N578" s="4">
        <f t="shared" si="31"/>
        <v>1</v>
      </c>
      <c r="O578" s="19">
        <f>+N578*(Data_FRED!C440)</f>
        <v>6.5041047829359376E-3</v>
      </c>
      <c r="P578" s="12">
        <f t="shared" si="32"/>
        <v>1.3420350253239561</v>
      </c>
    </row>
    <row r="579" spans="11:16" ht="12.5" x14ac:dyDescent="0.25">
      <c r="K579" s="38">
        <v>41796</v>
      </c>
      <c r="L579" s="4">
        <f t="shared" si="30"/>
        <v>2014</v>
      </c>
      <c r="M579" s="12">
        <f>IF(L579=2012,M578,M578*(1+Data_FRED!C441))</f>
        <v>1.348231326481516</v>
      </c>
      <c r="N579" s="4">
        <f t="shared" si="31"/>
        <v>1</v>
      </c>
      <c r="O579" s="19">
        <f>+N579*(Data_FRED!C441)</f>
        <v>4.6170934741916929E-3</v>
      </c>
      <c r="P579" s="12">
        <f t="shared" si="32"/>
        <v>1.348231326481516</v>
      </c>
    </row>
    <row r="580" spans="11:16" ht="12.5" x14ac:dyDescent="0.25">
      <c r="K580" s="38">
        <v>41799</v>
      </c>
      <c r="L580" s="4">
        <f t="shared" si="30"/>
        <v>2014</v>
      </c>
      <c r="M580" s="12">
        <f>IF(L580=2012,M579,M579*(1+Data_FRED!C442))</f>
        <v>1.3494963595183089</v>
      </c>
      <c r="N580" s="4">
        <f t="shared" si="31"/>
        <v>1</v>
      </c>
      <c r="O580" s="19">
        <f>+N580*(Data_FRED!C442)</f>
        <v>9.3829079027121039E-4</v>
      </c>
      <c r="P580" s="12">
        <f t="shared" si="32"/>
        <v>1.3494963595183089</v>
      </c>
    </row>
    <row r="581" spans="11:16" ht="12.5" x14ac:dyDescent="0.25">
      <c r="K581" s="38">
        <v>41800</v>
      </c>
      <c r="L581" s="4">
        <f t="shared" si="30"/>
        <v>2014</v>
      </c>
      <c r="M581" s="12">
        <f>IF(L581=2012,M580,M580*(1+Data_FRED!C443))</f>
        <v>1.3491643511658817</v>
      </c>
      <c r="N581" s="4">
        <f t="shared" si="31"/>
        <v>1</v>
      </c>
      <c r="O581" s="19">
        <f>+N581*(Data_FRED!C443)</f>
        <v>-2.4602389631178353E-4</v>
      </c>
      <c r="P581" s="12">
        <f t="shared" si="32"/>
        <v>1.3491643511658817</v>
      </c>
    </row>
    <row r="582" spans="11:16" ht="12.5" x14ac:dyDescent="0.25">
      <c r="K582" s="38">
        <v>41801</v>
      </c>
      <c r="L582" s="4">
        <f t="shared" si="30"/>
        <v>2014</v>
      </c>
      <c r="M582" s="12">
        <f>IF(L582=2012,M581,M581*(1+Data_FRED!C444))</f>
        <v>1.3443838589237453</v>
      </c>
      <c r="N582" s="4">
        <f t="shared" si="31"/>
        <v>1</v>
      </c>
      <c r="O582" s="19">
        <f>+N582*(Data_FRED!C444)</f>
        <v>-3.5432986633579717E-3</v>
      </c>
      <c r="P582" s="12">
        <f t="shared" si="32"/>
        <v>1.3443838589237453</v>
      </c>
    </row>
    <row r="583" spans="11:16" ht="12.5" x14ac:dyDescent="0.25">
      <c r="K583" s="38">
        <v>41802</v>
      </c>
      <c r="L583" s="4">
        <f t="shared" si="30"/>
        <v>2014</v>
      </c>
      <c r="M583" s="12">
        <f>IF(L583=2012,M582,M582*(1+Data_FRED!C445))</f>
        <v>1.3348197454963655</v>
      </c>
      <c r="N583" s="4">
        <f t="shared" si="31"/>
        <v>1</v>
      </c>
      <c r="O583" s="19">
        <f>+N583*(Data_FRED!C445)</f>
        <v>-7.1141239638480343E-3</v>
      </c>
      <c r="P583" s="12">
        <f t="shared" si="32"/>
        <v>1.3348197454963655</v>
      </c>
    </row>
    <row r="584" spans="11:16" ht="12.5" x14ac:dyDescent="0.25">
      <c r="K584" s="38">
        <v>41803</v>
      </c>
      <c r="L584" s="4">
        <f t="shared" si="30"/>
        <v>2014</v>
      </c>
      <c r="M584" s="12">
        <f>IF(L584=2012,M583,M583*(1+Data_FRED!C446))</f>
        <v>1.3389972426974126</v>
      </c>
      <c r="N584" s="4">
        <f t="shared" si="31"/>
        <v>1</v>
      </c>
      <c r="O584" s="19">
        <f>+N584*(Data_FRED!C446)</f>
        <v>3.1296339563013217E-3</v>
      </c>
      <c r="P584" s="12">
        <f t="shared" si="32"/>
        <v>1.3389972426974126</v>
      </c>
    </row>
    <row r="585" spans="11:16" ht="12.5" x14ac:dyDescent="0.25">
      <c r="K585" s="38">
        <v>41806</v>
      </c>
      <c r="L585" s="4">
        <f t="shared" si="30"/>
        <v>2014</v>
      </c>
      <c r="M585" s="12">
        <f>IF(L585=2012,M584,M584*(1+Data_FRED!C447))</f>
        <v>1.340117123573014</v>
      </c>
      <c r="N585" s="4">
        <f t="shared" si="31"/>
        <v>1</v>
      </c>
      <c r="O585" s="19">
        <f>+N585*(Data_FRED!C447)</f>
        <v>8.3635786534210811E-4</v>
      </c>
      <c r="P585" s="12">
        <f t="shared" si="32"/>
        <v>1.340117123573014</v>
      </c>
    </row>
    <row r="586" spans="11:16" ht="12.5" x14ac:dyDescent="0.25">
      <c r="K586" s="38">
        <v>41807</v>
      </c>
      <c r="L586" s="4">
        <f t="shared" si="30"/>
        <v>2014</v>
      </c>
      <c r="M586" s="12">
        <f>IF(L586=2012,M585,M585*(1+Data_FRED!C448))</f>
        <v>1.3430254894321461</v>
      </c>
      <c r="N586" s="4">
        <f t="shared" si="31"/>
        <v>1</v>
      </c>
      <c r="O586" s="19">
        <f>+N586*(Data_FRED!C448)</f>
        <v>2.1702325923407999E-3</v>
      </c>
      <c r="P586" s="12">
        <f t="shared" si="32"/>
        <v>1.3430254894321461</v>
      </c>
    </row>
    <row r="587" spans="11:16" ht="12.5" x14ac:dyDescent="0.25">
      <c r="K587" s="38">
        <v>41808</v>
      </c>
      <c r="L587" s="4">
        <f t="shared" si="30"/>
        <v>2014</v>
      </c>
      <c r="M587" s="12">
        <f>IF(L587=2012,M586,M586*(1+Data_FRED!C449))</f>
        <v>1.3533523456416161</v>
      </c>
      <c r="N587" s="4">
        <f t="shared" si="31"/>
        <v>1</v>
      </c>
      <c r="O587" s="19">
        <f>+N587*(Data_FRED!C449)</f>
        <v>7.6892481123617502E-3</v>
      </c>
      <c r="P587" s="12">
        <f t="shared" si="32"/>
        <v>1.3533523456416161</v>
      </c>
    </row>
    <row r="588" spans="11:16" ht="12.5" x14ac:dyDescent="0.25">
      <c r="K588" s="38">
        <v>41809</v>
      </c>
      <c r="L588" s="4">
        <f t="shared" si="30"/>
        <v>2014</v>
      </c>
      <c r="M588" s="12">
        <f>IF(L588=2012,M587,M587*(1+Data_FRED!C450))</f>
        <v>1.3550801208894896</v>
      </c>
      <c r="N588" s="4">
        <f t="shared" si="31"/>
        <v>1</v>
      </c>
      <c r="O588" s="19">
        <f>+N588*(Data_FRED!C450)</f>
        <v>1.2766632824317233E-3</v>
      </c>
      <c r="P588" s="12">
        <f t="shared" si="32"/>
        <v>1.3550801208894896</v>
      </c>
    </row>
    <row r="589" spans="11:16" ht="12.5" x14ac:dyDescent="0.25">
      <c r="K589" s="38">
        <v>41810</v>
      </c>
      <c r="L589" s="4">
        <f t="shared" si="30"/>
        <v>2014</v>
      </c>
      <c r="M589" s="12">
        <f>IF(L589=2012,M588,M588*(1+Data_FRED!C451))</f>
        <v>1.3574224527842036</v>
      </c>
      <c r="N589" s="4">
        <f t="shared" si="31"/>
        <v>1</v>
      </c>
      <c r="O589" s="19">
        <f>+N589*(Data_FRED!C451)</f>
        <v>1.7285560156963271E-3</v>
      </c>
      <c r="P589" s="12">
        <f t="shared" si="32"/>
        <v>1.3574224527842036</v>
      </c>
    </row>
    <row r="590" spans="11:16" ht="12.5" x14ac:dyDescent="0.25">
      <c r="K590" s="38">
        <v>41813</v>
      </c>
      <c r="L590" s="4">
        <f t="shared" si="30"/>
        <v>2014</v>
      </c>
      <c r="M590" s="12">
        <f>IF(L590=2012,M589,M589*(1+Data_FRED!C452))</f>
        <v>1.3572426379140525</v>
      </c>
      <c r="N590" s="4">
        <f t="shared" si="31"/>
        <v>1</v>
      </c>
      <c r="O590" s="19">
        <f>+N590*(Data_FRED!C452)</f>
        <v>-1.324678767336581E-4</v>
      </c>
      <c r="P590" s="12">
        <f t="shared" si="32"/>
        <v>1.3572426379140525</v>
      </c>
    </row>
    <row r="591" spans="11:16" ht="12.5" x14ac:dyDescent="0.25">
      <c r="K591" s="38">
        <v>41814</v>
      </c>
      <c r="L591" s="4">
        <f t="shared" si="30"/>
        <v>2014</v>
      </c>
      <c r="M591" s="12">
        <f>IF(L591=2012,M590,M590*(1+Data_FRED!C453))</f>
        <v>1.3484801383634069</v>
      </c>
      <c r="N591" s="4">
        <f t="shared" si="31"/>
        <v>1</v>
      </c>
      <c r="O591" s="19">
        <f>+N591*(Data_FRED!C453)</f>
        <v>-6.4561039462425959E-3</v>
      </c>
      <c r="P591" s="12">
        <f t="shared" si="32"/>
        <v>1.3484801383634069</v>
      </c>
    </row>
    <row r="592" spans="11:16" ht="12.5" x14ac:dyDescent="0.25">
      <c r="K592" s="38">
        <v>41815</v>
      </c>
      <c r="L592" s="4">
        <f t="shared" si="30"/>
        <v>2014</v>
      </c>
      <c r="M592" s="12">
        <f>IF(L592=2012,M591,M591*(1+Data_FRED!C454))</f>
        <v>1.3550681818451382</v>
      </c>
      <c r="N592" s="4">
        <f t="shared" si="31"/>
        <v>1</v>
      </c>
      <c r="O592" s="19">
        <f>+N592*(Data_FRED!C454)</f>
        <v>4.8855324556185036E-3</v>
      </c>
      <c r="P592" s="12">
        <f t="shared" si="32"/>
        <v>1.3550681818451382</v>
      </c>
    </row>
    <row r="593" spans="11:16" ht="12.5" x14ac:dyDescent="0.25">
      <c r="K593" s="38">
        <v>41816</v>
      </c>
      <c r="L593" s="4">
        <f t="shared" ref="L593:L656" si="33">+YEAR(K593)</f>
        <v>2014</v>
      </c>
      <c r="M593" s="12">
        <f>IF(L593=2012,M592,M592*(1+Data_FRED!C455))</f>
        <v>1.3534698118378652</v>
      </c>
      <c r="N593" s="4">
        <f t="shared" ref="N593:N656" si="34">+SUMIF($C$143:$C$153,L593,$D$143:$D$153)</f>
        <v>1</v>
      </c>
      <c r="O593" s="19">
        <f>+N593*(Data_FRED!C455)</f>
        <v>-1.179549508052484E-3</v>
      </c>
      <c r="P593" s="12">
        <f t="shared" ref="P593:P656" si="35">P592*(1+O593)</f>
        <v>1.3534698118378652</v>
      </c>
    </row>
    <row r="594" spans="11:16" ht="12.5" x14ac:dyDescent="0.25">
      <c r="K594" s="38">
        <v>41817</v>
      </c>
      <c r="L594" s="4">
        <f t="shared" si="33"/>
        <v>2014</v>
      </c>
      <c r="M594" s="12">
        <f>IF(L594=2012,M593,M593*(1+Data_FRED!C456))</f>
        <v>1.3560536536387151</v>
      </c>
      <c r="N594" s="4">
        <f t="shared" si="34"/>
        <v>1</v>
      </c>
      <c r="O594" s="19">
        <f>+N594*(Data_FRED!C456)</f>
        <v>1.9090501895577705E-3</v>
      </c>
      <c r="P594" s="12">
        <f t="shared" si="35"/>
        <v>1.3560536536387151</v>
      </c>
    </row>
    <row r="595" spans="11:16" ht="12.5" x14ac:dyDescent="0.25">
      <c r="K595" s="38">
        <v>41820</v>
      </c>
      <c r="L595" s="4">
        <f t="shared" si="33"/>
        <v>2014</v>
      </c>
      <c r="M595" s="12">
        <f>IF(L595=2012,M594,M594*(1+Data_FRED!C457))</f>
        <v>1.3555487461088109</v>
      </c>
      <c r="N595" s="4">
        <f t="shared" si="34"/>
        <v>1</v>
      </c>
      <c r="O595" s="19">
        <f>+N595*(Data_FRED!C457)</f>
        <v>-3.7233595333743678E-4</v>
      </c>
      <c r="P595" s="12">
        <f t="shared" si="35"/>
        <v>1.3555487461088109</v>
      </c>
    </row>
    <row r="596" spans="11:16" ht="12.5" x14ac:dyDescent="0.25">
      <c r="K596" s="38">
        <v>41821</v>
      </c>
      <c r="L596" s="4">
        <f t="shared" si="33"/>
        <v>2014</v>
      </c>
      <c r="M596" s="12">
        <f>IF(L596=2012,M595,M595*(1+Data_FRED!C458))</f>
        <v>1.3645707229934712</v>
      </c>
      <c r="N596" s="4">
        <f t="shared" si="34"/>
        <v>1</v>
      </c>
      <c r="O596" s="19">
        <f>+N596*(Data_FRED!C458)</f>
        <v>6.6555901516330051E-3</v>
      </c>
      <c r="P596" s="12">
        <f t="shared" si="35"/>
        <v>1.3645707229934712</v>
      </c>
    </row>
    <row r="597" spans="11:16" ht="12.5" x14ac:dyDescent="0.25">
      <c r="K597" s="38">
        <v>41822</v>
      </c>
      <c r="L597" s="4">
        <f t="shared" si="33"/>
        <v>2014</v>
      </c>
      <c r="M597" s="12">
        <f>IF(L597=2012,M596,M596*(1+Data_FRED!C459))</f>
        <v>1.3654693901484976</v>
      </c>
      <c r="N597" s="4">
        <f t="shared" si="34"/>
        <v>1</v>
      </c>
      <c r="O597" s="19">
        <f>+N597*(Data_FRED!C459)</f>
        <v>6.5857132934445356E-4</v>
      </c>
      <c r="P597" s="12">
        <f t="shared" si="35"/>
        <v>1.3654693901484976</v>
      </c>
    </row>
    <row r="598" spans="11:16" ht="12.5" x14ac:dyDescent="0.25">
      <c r="K598" s="38">
        <v>41823</v>
      </c>
      <c r="L598" s="4">
        <f t="shared" si="33"/>
        <v>2014</v>
      </c>
      <c r="M598" s="12">
        <f>IF(L598=2012,M597,M597*(1+Data_FRED!C460))</f>
        <v>1.3729311031361509</v>
      </c>
      <c r="N598" s="4">
        <f t="shared" si="34"/>
        <v>1</v>
      </c>
      <c r="O598" s="19">
        <f>+N598*(Data_FRED!C460)</f>
        <v>5.464577266607205E-3</v>
      </c>
      <c r="P598" s="12">
        <f t="shared" si="35"/>
        <v>1.3729311031361509</v>
      </c>
    </row>
    <row r="599" spans="11:16" ht="12.5" x14ac:dyDescent="0.25">
      <c r="K599" s="38">
        <v>41827</v>
      </c>
      <c r="L599" s="4">
        <f t="shared" si="33"/>
        <v>2014</v>
      </c>
      <c r="M599" s="12">
        <f>IF(L599=2012,M598,M598*(1+Data_FRED!C461))</f>
        <v>1.3675337252982314</v>
      </c>
      <c r="N599" s="4">
        <f t="shared" si="34"/>
        <v>1</v>
      </c>
      <c r="O599" s="19">
        <f>+N599*(Data_FRED!C461)</f>
        <v>-3.9312809110307861E-3</v>
      </c>
      <c r="P599" s="12">
        <f t="shared" si="35"/>
        <v>1.3675337252982314</v>
      </c>
    </row>
    <row r="600" spans="11:16" ht="12.5" x14ac:dyDescent="0.25">
      <c r="K600" s="38">
        <v>41828</v>
      </c>
      <c r="L600" s="4">
        <f t="shared" si="33"/>
        <v>2014</v>
      </c>
      <c r="M600" s="12">
        <f>IF(L600=2012,M599,M599*(1+Data_FRED!C462))</f>
        <v>1.357860161035475</v>
      </c>
      <c r="N600" s="4">
        <f t="shared" si="34"/>
        <v>1</v>
      </c>
      <c r="O600" s="19">
        <f>+N600*(Data_FRED!C462)</f>
        <v>-7.0737299445003425E-3</v>
      </c>
      <c r="P600" s="12">
        <f t="shared" si="35"/>
        <v>1.357860161035475</v>
      </c>
    </row>
    <row r="601" spans="11:16" ht="12.5" x14ac:dyDescent="0.25">
      <c r="K601" s="38">
        <v>41829</v>
      </c>
      <c r="L601" s="4">
        <f t="shared" si="33"/>
        <v>2014</v>
      </c>
      <c r="M601" s="12">
        <f>IF(L601=2012,M600,M600*(1+Data_FRED!C463))</f>
        <v>1.3641518318045225</v>
      </c>
      <c r="N601" s="4">
        <f t="shared" si="34"/>
        <v>1</v>
      </c>
      <c r="O601" s="19">
        <f>+N601*(Data_FRED!C463)</f>
        <v>4.6335189363311338E-3</v>
      </c>
      <c r="P601" s="12">
        <f t="shared" si="35"/>
        <v>1.3641518318045225</v>
      </c>
    </row>
    <row r="602" spans="11:16" ht="12.5" x14ac:dyDescent="0.25">
      <c r="K602" s="38">
        <v>41830</v>
      </c>
      <c r="L602" s="4">
        <f t="shared" si="33"/>
        <v>2014</v>
      </c>
      <c r="M602" s="12">
        <f>IF(L602=2012,M601,M601*(1+Data_FRED!C464))</f>
        <v>1.3585046825623168</v>
      </c>
      <c r="N602" s="4">
        <f t="shared" si="34"/>
        <v>1</v>
      </c>
      <c r="O602" s="19">
        <f>+N602*(Data_FRED!C464)</f>
        <v>-4.1396779380016777E-3</v>
      </c>
      <c r="P602" s="12">
        <f t="shared" si="35"/>
        <v>1.3585046825623168</v>
      </c>
    </row>
    <row r="603" spans="11:16" ht="12.5" x14ac:dyDescent="0.25">
      <c r="K603" s="38">
        <v>41831</v>
      </c>
      <c r="L603" s="4">
        <f t="shared" si="33"/>
        <v>2014</v>
      </c>
      <c r="M603" s="12">
        <f>IF(L603=2012,M602,M602*(1+Data_FRED!C465))</f>
        <v>1.3605015440230555</v>
      </c>
      <c r="N603" s="4">
        <f t="shared" si="34"/>
        <v>1</v>
      </c>
      <c r="O603" s="19">
        <f>+N603*(Data_FRED!C465)</f>
        <v>1.4698966344172243E-3</v>
      </c>
      <c r="P603" s="12">
        <f t="shared" si="35"/>
        <v>1.3605015440230555</v>
      </c>
    </row>
    <row r="604" spans="11:16" ht="12.5" x14ac:dyDescent="0.25">
      <c r="K604" s="38">
        <v>41834</v>
      </c>
      <c r="L604" s="4">
        <f t="shared" si="33"/>
        <v>2014</v>
      </c>
      <c r="M604" s="12">
        <f>IF(L604=2012,M603,M603*(1+Data_FRED!C466))</f>
        <v>1.3670752776635666</v>
      </c>
      <c r="N604" s="4">
        <f t="shared" si="34"/>
        <v>1</v>
      </c>
      <c r="O604" s="19">
        <f>+N604*(Data_FRED!C466)</f>
        <v>4.8318457773097378E-3</v>
      </c>
      <c r="P604" s="12">
        <f t="shared" si="35"/>
        <v>1.3670752776635666</v>
      </c>
    </row>
    <row r="605" spans="11:16" ht="12.5" x14ac:dyDescent="0.25">
      <c r="K605" s="38">
        <v>41835</v>
      </c>
      <c r="L605" s="4">
        <f t="shared" si="33"/>
        <v>2014</v>
      </c>
      <c r="M605" s="12">
        <f>IF(L605=2012,M604,M604*(1+Data_FRED!C467))</f>
        <v>1.3644313653369498</v>
      </c>
      <c r="N605" s="4">
        <f t="shared" si="34"/>
        <v>1</v>
      </c>
      <c r="O605" s="19">
        <f>+N605*(Data_FRED!C467)</f>
        <v>-1.9339917631568573E-3</v>
      </c>
      <c r="P605" s="12">
        <f t="shared" si="35"/>
        <v>1.3644313653369498</v>
      </c>
    </row>
    <row r="606" spans="11:16" ht="12.5" x14ac:dyDescent="0.25">
      <c r="K606" s="38">
        <v>41836</v>
      </c>
      <c r="L606" s="4">
        <f t="shared" si="33"/>
        <v>2014</v>
      </c>
      <c r="M606" s="12">
        <f>IF(L606=2012,M605,M605*(1+Data_FRED!C468))</f>
        <v>1.3701515077369448</v>
      </c>
      <c r="N606" s="4">
        <f t="shared" si="34"/>
        <v>1</v>
      </c>
      <c r="O606" s="19">
        <f>+N606*(Data_FRED!C468)</f>
        <v>4.1923269614829216E-3</v>
      </c>
      <c r="P606" s="12">
        <f t="shared" si="35"/>
        <v>1.3701515077369448</v>
      </c>
    </row>
    <row r="607" spans="11:16" ht="12.5" x14ac:dyDescent="0.25">
      <c r="K607" s="38">
        <v>41837</v>
      </c>
      <c r="L607" s="4">
        <f t="shared" si="33"/>
        <v>2014</v>
      </c>
      <c r="M607" s="12">
        <f>IF(L607=2012,M606,M606*(1+Data_FRED!C469))</f>
        <v>1.3538403602547466</v>
      </c>
      <c r="N607" s="4">
        <f t="shared" si="34"/>
        <v>1</v>
      </c>
      <c r="O607" s="19">
        <f>+N607*(Data_FRED!C469)</f>
        <v>-1.1904630539099268E-2</v>
      </c>
      <c r="P607" s="12">
        <f t="shared" si="35"/>
        <v>1.3538403602547466</v>
      </c>
    </row>
    <row r="608" spans="11:16" ht="12.5" x14ac:dyDescent="0.25">
      <c r="K608" s="38">
        <v>41838</v>
      </c>
      <c r="L608" s="4">
        <f t="shared" si="33"/>
        <v>2014</v>
      </c>
      <c r="M608" s="12">
        <f>IF(L608=2012,M607,M607*(1+Data_FRED!C470))</f>
        <v>1.3676666190406419</v>
      </c>
      <c r="N608" s="4">
        <f t="shared" si="34"/>
        <v>1</v>
      </c>
      <c r="O608" s="19">
        <f>+N608*(Data_FRED!C470)</f>
        <v>1.0212621215764002E-2</v>
      </c>
      <c r="P608" s="12">
        <f t="shared" si="35"/>
        <v>1.3676666190406419</v>
      </c>
    </row>
    <row r="609" spans="11:16" ht="12.5" x14ac:dyDescent="0.25">
      <c r="K609" s="38">
        <v>41841</v>
      </c>
      <c r="L609" s="4">
        <f t="shared" si="33"/>
        <v>2014</v>
      </c>
      <c r="M609" s="12">
        <f>IF(L609=2012,M608,M608*(1+Data_FRED!C471))</f>
        <v>1.364489579120451</v>
      </c>
      <c r="N609" s="4">
        <f t="shared" si="34"/>
        <v>1</v>
      </c>
      <c r="O609" s="19">
        <f>+N609*(Data_FRED!C471)</f>
        <v>-2.322963707646372E-3</v>
      </c>
      <c r="P609" s="12">
        <f t="shared" si="35"/>
        <v>1.364489579120451</v>
      </c>
    </row>
    <row r="610" spans="11:16" ht="12.5" x14ac:dyDescent="0.25">
      <c r="K610" s="38">
        <v>41842</v>
      </c>
      <c r="L610" s="4">
        <f t="shared" si="33"/>
        <v>2014</v>
      </c>
      <c r="M610" s="12">
        <f>IF(L610=2012,M609,M609*(1+Data_FRED!C472))</f>
        <v>1.3713169376383807</v>
      </c>
      <c r="N610" s="4">
        <f t="shared" si="34"/>
        <v>1</v>
      </c>
      <c r="O610" s="19">
        <f>+N610*(Data_FRED!C472)</f>
        <v>5.0035988712575554E-3</v>
      </c>
      <c r="P610" s="12">
        <f t="shared" si="35"/>
        <v>1.3713169376383807</v>
      </c>
    </row>
    <row r="611" spans="11:16" ht="12.5" x14ac:dyDescent="0.25">
      <c r="K611" s="38">
        <v>41843</v>
      </c>
      <c r="L611" s="4">
        <f t="shared" si="33"/>
        <v>2014</v>
      </c>
      <c r="M611" s="12">
        <f>IF(L611=2012,M610,M610*(1+Data_FRED!C473))</f>
        <v>1.3737207336786861</v>
      </c>
      <c r="N611" s="4">
        <f t="shared" si="34"/>
        <v>1</v>
      </c>
      <c r="O611" s="19">
        <f>+N611*(Data_FRED!C473)</f>
        <v>1.7529106323480887E-3</v>
      </c>
      <c r="P611" s="12">
        <f t="shared" si="35"/>
        <v>1.3737207336786861</v>
      </c>
    </row>
    <row r="612" spans="11:16" ht="12.5" x14ac:dyDescent="0.25">
      <c r="K612" s="38">
        <v>41844</v>
      </c>
      <c r="L612" s="4">
        <f t="shared" si="33"/>
        <v>2014</v>
      </c>
      <c r="M612" s="12">
        <f>IF(L612=2012,M611,M611*(1+Data_FRED!C474))</f>
        <v>1.3743911802147115</v>
      </c>
      <c r="N612" s="4">
        <f t="shared" si="34"/>
        <v>1</v>
      </c>
      <c r="O612" s="19">
        <f>+N612*(Data_FRED!C474)</f>
        <v>4.8805155195559568E-4</v>
      </c>
      <c r="P612" s="12">
        <f t="shared" si="35"/>
        <v>1.3743911802147115</v>
      </c>
    </row>
    <row r="613" spans="11:16" ht="12.5" x14ac:dyDescent="0.25">
      <c r="K613" s="38">
        <v>41845</v>
      </c>
      <c r="L613" s="4">
        <f t="shared" si="33"/>
        <v>2014</v>
      </c>
      <c r="M613" s="12">
        <f>IF(L613=2012,M612,M612*(1+Data_FRED!C475))</f>
        <v>1.3677103490837901</v>
      </c>
      <c r="N613" s="4">
        <f t="shared" si="34"/>
        <v>1</v>
      </c>
      <c r="O613" s="19">
        <f>+N613*(Data_FRED!C475)</f>
        <v>-4.8609385938271771E-3</v>
      </c>
      <c r="P613" s="12">
        <f t="shared" si="35"/>
        <v>1.3677103490837901</v>
      </c>
    </row>
    <row r="614" spans="11:16" ht="12.5" x14ac:dyDescent="0.25">
      <c r="K614" s="38">
        <v>41848</v>
      </c>
      <c r="L614" s="4">
        <f t="shared" si="33"/>
        <v>2014</v>
      </c>
      <c r="M614" s="12">
        <f>IF(L614=2012,M613,M613*(1+Data_FRED!C476))</f>
        <v>1.3681043575009333</v>
      </c>
      <c r="N614" s="4">
        <f t="shared" si="34"/>
        <v>1</v>
      </c>
      <c r="O614" s="19">
        <f>+N614*(Data_FRED!C476)</f>
        <v>2.8807884462303611E-4</v>
      </c>
      <c r="P614" s="12">
        <f t="shared" si="35"/>
        <v>1.3681043575009333</v>
      </c>
    </row>
    <row r="615" spans="11:16" ht="12.5" x14ac:dyDescent="0.25">
      <c r="K615" s="38">
        <v>41849</v>
      </c>
      <c r="L615" s="4">
        <f t="shared" si="33"/>
        <v>2014</v>
      </c>
      <c r="M615" s="12">
        <f>IF(L615=2012,M614,M614*(1+Data_FRED!C477))</f>
        <v>1.3618958638698511</v>
      </c>
      <c r="N615" s="4">
        <f t="shared" si="34"/>
        <v>1</v>
      </c>
      <c r="O615" s="19">
        <f>+N615*(Data_FRED!C477)</f>
        <v>-4.538026355257783E-3</v>
      </c>
      <c r="P615" s="12">
        <f t="shared" si="35"/>
        <v>1.3618958638698511</v>
      </c>
    </row>
    <row r="616" spans="11:16" ht="12.5" x14ac:dyDescent="0.25">
      <c r="K616" s="38">
        <v>41850</v>
      </c>
      <c r="L616" s="4">
        <f t="shared" si="33"/>
        <v>2014</v>
      </c>
      <c r="M616" s="12">
        <f>IF(L616=2012,M615,M615*(1+Data_FRED!C478))</f>
        <v>1.3619788215724589</v>
      </c>
      <c r="N616" s="4">
        <f t="shared" si="34"/>
        <v>1</v>
      </c>
      <c r="O616" s="19">
        <f>+N616*(Data_FRED!C478)</f>
        <v>6.0913396397368385E-5</v>
      </c>
      <c r="P616" s="12">
        <f t="shared" si="35"/>
        <v>1.3619788215724589</v>
      </c>
    </row>
    <row r="617" spans="11:16" ht="12.5" x14ac:dyDescent="0.25">
      <c r="K617" s="38">
        <v>41851</v>
      </c>
      <c r="L617" s="4">
        <f t="shared" si="33"/>
        <v>2014</v>
      </c>
      <c r="M617" s="12">
        <f>IF(L617=2012,M616,M616*(1+Data_FRED!C479))</f>
        <v>1.3344641496889877</v>
      </c>
      <c r="N617" s="4">
        <f t="shared" si="34"/>
        <v>1</v>
      </c>
      <c r="O617" s="19">
        <f>+N617*(Data_FRED!C479)</f>
        <v>-2.0201982180386897E-2</v>
      </c>
      <c r="P617" s="12">
        <f t="shared" si="35"/>
        <v>1.3344641496889877</v>
      </c>
    </row>
    <row r="618" spans="11:16" ht="12.5" x14ac:dyDescent="0.25">
      <c r="K618" s="38">
        <v>41852</v>
      </c>
      <c r="L618" s="4">
        <f t="shared" si="33"/>
        <v>2014</v>
      </c>
      <c r="M618" s="12">
        <f>IF(L618=2012,M617,M617*(1+Data_FRED!C480))</f>
        <v>1.3306433037269758</v>
      </c>
      <c r="N618" s="4">
        <f t="shared" si="34"/>
        <v>1</v>
      </c>
      <c r="O618" s="19">
        <f>+N618*(Data_FRED!C480)</f>
        <v>-2.8632061512498972E-3</v>
      </c>
      <c r="P618" s="12">
        <f t="shared" si="35"/>
        <v>1.3306433037269758</v>
      </c>
    </row>
    <row r="619" spans="11:16" ht="12.5" x14ac:dyDescent="0.25">
      <c r="K619" s="38">
        <v>41855</v>
      </c>
      <c r="L619" s="4">
        <f t="shared" si="33"/>
        <v>2014</v>
      </c>
      <c r="M619" s="12">
        <f>IF(L619=2012,M618,M618*(1+Data_FRED!C481))</f>
        <v>1.3401751437083478</v>
      </c>
      <c r="N619" s="4">
        <f t="shared" si="34"/>
        <v>1</v>
      </c>
      <c r="O619" s="19">
        <f>+N619*(Data_FRED!C481)</f>
        <v>7.1633321677376247E-3</v>
      </c>
      <c r="P619" s="12">
        <f t="shared" si="35"/>
        <v>1.3401751437083478</v>
      </c>
    </row>
    <row r="620" spans="11:16" ht="12.5" x14ac:dyDescent="0.25">
      <c r="K620" s="38">
        <v>41856</v>
      </c>
      <c r="L620" s="4">
        <f t="shared" si="33"/>
        <v>2014</v>
      </c>
      <c r="M620" s="12">
        <f>IF(L620=2012,M619,M619*(1+Data_FRED!C482))</f>
        <v>1.3271316694796171</v>
      </c>
      <c r="N620" s="4">
        <f t="shared" si="34"/>
        <v>1</v>
      </c>
      <c r="O620" s="19">
        <f>+N620*(Data_FRED!C482)</f>
        <v>-9.7326638909587745E-3</v>
      </c>
      <c r="P620" s="12">
        <f t="shared" si="35"/>
        <v>1.3271316694796171</v>
      </c>
    </row>
    <row r="621" spans="11:16" ht="12.5" x14ac:dyDescent="0.25">
      <c r="K621" s="38">
        <v>41857</v>
      </c>
      <c r="L621" s="4">
        <f t="shared" si="33"/>
        <v>2014</v>
      </c>
      <c r="M621" s="12">
        <f>IF(L621=2012,M620,M620*(1+Data_FRED!C483))</f>
        <v>1.3271524034821871</v>
      </c>
      <c r="N621" s="4">
        <f t="shared" si="34"/>
        <v>1</v>
      </c>
      <c r="O621" s="19">
        <f>+N621*(Data_FRED!C483)</f>
        <v>1.5623169160183835E-5</v>
      </c>
      <c r="P621" s="12">
        <f t="shared" si="35"/>
        <v>1.3271524034821871</v>
      </c>
    </row>
    <row r="622" spans="11:16" ht="12.5" x14ac:dyDescent="0.25">
      <c r="K622" s="38">
        <v>41858</v>
      </c>
      <c r="L622" s="4">
        <f t="shared" si="33"/>
        <v>2014</v>
      </c>
      <c r="M622" s="12">
        <f>IF(L622=2012,M621,M621*(1+Data_FRED!C484))</f>
        <v>1.3197573876543098</v>
      </c>
      <c r="N622" s="4">
        <f t="shared" si="34"/>
        <v>1</v>
      </c>
      <c r="O622" s="19">
        <f>+N622*(Data_FRED!C484)</f>
        <v>-5.5720924051179815E-3</v>
      </c>
      <c r="P622" s="12">
        <f t="shared" si="35"/>
        <v>1.3197573876543098</v>
      </c>
    </row>
    <row r="623" spans="11:16" ht="12.5" x14ac:dyDescent="0.25">
      <c r="K623" s="38">
        <v>41859</v>
      </c>
      <c r="L623" s="4">
        <f t="shared" si="33"/>
        <v>2014</v>
      </c>
      <c r="M623" s="12">
        <f>IF(L623=2012,M622,M622*(1+Data_FRED!C485))</f>
        <v>1.3348889500098813</v>
      </c>
      <c r="N623" s="4">
        <f t="shared" si="34"/>
        <v>1</v>
      </c>
      <c r="O623" s="19">
        <f>+N623*(Data_FRED!C485)</f>
        <v>1.146541212583467E-2</v>
      </c>
      <c r="P623" s="12">
        <f t="shared" si="35"/>
        <v>1.3348889500098813</v>
      </c>
    </row>
    <row r="624" spans="11:16" ht="12.5" x14ac:dyDescent="0.25">
      <c r="K624" s="38">
        <v>41862</v>
      </c>
      <c r="L624" s="4">
        <f t="shared" si="33"/>
        <v>2014</v>
      </c>
      <c r="M624" s="12">
        <f>IF(L624=2012,M623,M623*(1+Data_FRED!C486))</f>
        <v>1.3385673494999633</v>
      </c>
      <c r="N624" s="4">
        <f t="shared" si="34"/>
        <v>1</v>
      </c>
      <c r="O624" s="19">
        <f>+N624*(Data_FRED!C486)</f>
        <v>2.7555846424938877E-3</v>
      </c>
      <c r="P624" s="12">
        <f t="shared" si="35"/>
        <v>1.3385673494999633</v>
      </c>
    </row>
    <row r="625" spans="11:16" ht="12.5" x14ac:dyDescent="0.25">
      <c r="K625" s="38">
        <v>41863</v>
      </c>
      <c r="L625" s="4">
        <f t="shared" si="33"/>
        <v>2014</v>
      </c>
      <c r="M625" s="12">
        <f>IF(L625=2012,M624,M624*(1+Data_FRED!C487))</f>
        <v>1.336374830144603</v>
      </c>
      <c r="N625" s="4">
        <f t="shared" si="34"/>
        <v>1</v>
      </c>
      <c r="O625" s="19">
        <f>+N625*(Data_FRED!C487)</f>
        <v>-1.6379596859127999E-3</v>
      </c>
      <c r="P625" s="12">
        <f t="shared" si="35"/>
        <v>1.336374830144603</v>
      </c>
    </row>
    <row r="626" spans="11:16" ht="12.5" x14ac:dyDescent="0.25">
      <c r="K626" s="38">
        <v>41864</v>
      </c>
      <c r="L626" s="4">
        <f t="shared" si="33"/>
        <v>2014</v>
      </c>
      <c r="M626" s="12">
        <f>IF(L626=2012,M625,M625*(1+Data_FRED!C488))</f>
        <v>1.3453082047573526</v>
      </c>
      <c r="N626" s="4">
        <f t="shared" si="34"/>
        <v>1</v>
      </c>
      <c r="O626" s="19">
        <f>+N626*(Data_FRED!C488)</f>
        <v>6.6847821518630762E-3</v>
      </c>
      <c r="P626" s="12">
        <f t="shared" si="35"/>
        <v>1.3453082047573526</v>
      </c>
    </row>
    <row r="627" spans="11:16" ht="12.5" x14ac:dyDescent="0.25">
      <c r="K627" s="38">
        <v>41865</v>
      </c>
      <c r="L627" s="4">
        <f t="shared" si="33"/>
        <v>2014</v>
      </c>
      <c r="M627" s="12">
        <f>IF(L627=2012,M626,M626*(1+Data_FRED!C489))</f>
        <v>1.3511419397309463</v>
      </c>
      <c r="N627" s="4">
        <f t="shared" si="34"/>
        <v>1</v>
      </c>
      <c r="O627" s="19">
        <f>+N627*(Data_FRED!C489)</f>
        <v>4.3363557532498454E-3</v>
      </c>
      <c r="P627" s="12">
        <f t="shared" si="35"/>
        <v>1.3511419397309463</v>
      </c>
    </row>
    <row r="628" spans="11:16" ht="12.5" x14ac:dyDescent="0.25">
      <c r="K628" s="38">
        <v>41866</v>
      </c>
      <c r="L628" s="4">
        <f t="shared" si="33"/>
        <v>2014</v>
      </c>
      <c r="M628" s="12">
        <f>IF(L628=2012,M627,M627*(1+Data_FRED!C490))</f>
        <v>1.3510590102776041</v>
      </c>
      <c r="N628" s="4">
        <f t="shared" si="34"/>
        <v>1</v>
      </c>
      <c r="O628" s="19">
        <f>+N628*(Data_FRED!C490)</f>
        <v>-6.1377306783057757E-5</v>
      </c>
      <c r="P628" s="12">
        <f t="shared" si="35"/>
        <v>1.3510590102776041</v>
      </c>
    </row>
    <row r="629" spans="11:16" ht="12.5" x14ac:dyDescent="0.25">
      <c r="K629" s="38">
        <v>41869</v>
      </c>
      <c r="L629" s="4">
        <f t="shared" si="33"/>
        <v>2014</v>
      </c>
      <c r="M629" s="12">
        <f>IF(L629=2012,M628,M628*(1+Data_FRED!C491))</f>
        <v>1.362536956611361</v>
      </c>
      <c r="N629" s="4">
        <f t="shared" si="34"/>
        <v>1</v>
      </c>
      <c r="O629" s="19">
        <f>+N629*(Data_FRED!C491)</f>
        <v>8.4955181427630883E-3</v>
      </c>
      <c r="P629" s="12">
        <f t="shared" si="35"/>
        <v>1.362536956611361</v>
      </c>
    </row>
    <row r="630" spans="11:16" ht="12.5" x14ac:dyDescent="0.25">
      <c r="K630" s="38">
        <v>41870</v>
      </c>
      <c r="L630" s="4">
        <f t="shared" si="33"/>
        <v>2014</v>
      </c>
      <c r="M630" s="12">
        <f>IF(L630=2012,M629,M629*(1+Data_FRED!C492))</f>
        <v>1.3693335601157282</v>
      </c>
      <c r="N630" s="4">
        <f t="shared" si="34"/>
        <v>1</v>
      </c>
      <c r="O630" s="19">
        <f>+N630*(Data_FRED!C492)</f>
        <v>4.9881975467810091E-3</v>
      </c>
      <c r="P630" s="12">
        <f t="shared" si="35"/>
        <v>1.3693335601157282</v>
      </c>
    </row>
    <row r="631" spans="11:16" ht="12.5" x14ac:dyDescent="0.25">
      <c r="K631" s="38">
        <v>41871</v>
      </c>
      <c r="L631" s="4">
        <f t="shared" si="33"/>
        <v>2014</v>
      </c>
      <c r="M631" s="12">
        <f>IF(L631=2012,M630,M630*(1+Data_FRED!C493))</f>
        <v>1.3727222923895421</v>
      </c>
      <c r="N631" s="4">
        <f t="shared" si="34"/>
        <v>1</v>
      </c>
      <c r="O631" s="19">
        <f>+N631*(Data_FRED!C493)</f>
        <v>2.4747310461941839E-3</v>
      </c>
      <c r="P631" s="12">
        <f t="shared" si="35"/>
        <v>1.3727222923895421</v>
      </c>
    </row>
    <row r="632" spans="11:16" ht="12.5" x14ac:dyDescent="0.25">
      <c r="K632" s="38">
        <v>41872</v>
      </c>
      <c r="L632" s="4">
        <f t="shared" si="33"/>
        <v>2014</v>
      </c>
      <c r="M632" s="12">
        <f>IF(L632=2012,M631,M631*(1+Data_FRED!C494))</f>
        <v>1.3767657209169268</v>
      </c>
      <c r="N632" s="4">
        <f t="shared" si="34"/>
        <v>1</v>
      </c>
      <c r="O632" s="19">
        <f>+N632*(Data_FRED!C494)</f>
        <v>2.9455546469971902E-3</v>
      </c>
      <c r="P632" s="12">
        <f t="shared" si="35"/>
        <v>1.3767657209169268</v>
      </c>
    </row>
    <row r="633" spans="11:16" ht="12.5" x14ac:dyDescent="0.25">
      <c r="K633" s="38">
        <v>41873</v>
      </c>
      <c r="L633" s="4">
        <f t="shared" si="33"/>
        <v>2014</v>
      </c>
      <c r="M633" s="12">
        <f>IF(L633=2012,M632,M632*(1+Data_FRED!C495))</f>
        <v>1.3740196382625078</v>
      </c>
      <c r="N633" s="4">
        <f t="shared" si="34"/>
        <v>1</v>
      </c>
      <c r="O633" s="19">
        <f>+N633*(Data_FRED!C495)</f>
        <v>-1.9945896478233741E-3</v>
      </c>
      <c r="P633" s="12">
        <f t="shared" si="35"/>
        <v>1.3740196382625078</v>
      </c>
    </row>
    <row r="634" spans="11:16" ht="12.5" x14ac:dyDescent="0.25">
      <c r="K634" s="38">
        <v>41876</v>
      </c>
      <c r="L634" s="4">
        <f t="shared" si="33"/>
        <v>2014</v>
      </c>
      <c r="M634" s="12">
        <f>IF(L634=2012,M633,M633*(1+Data_FRED!C496))</f>
        <v>1.3805824289186481</v>
      </c>
      <c r="N634" s="4">
        <f t="shared" si="34"/>
        <v>1</v>
      </c>
      <c r="O634" s="19">
        <f>+N634*(Data_FRED!C496)</f>
        <v>4.7763441463173689E-3</v>
      </c>
      <c r="P634" s="12">
        <f t="shared" si="35"/>
        <v>1.3805824289186481</v>
      </c>
    </row>
    <row r="635" spans="11:16" ht="12.5" x14ac:dyDescent="0.25">
      <c r="K635" s="38">
        <v>41877</v>
      </c>
      <c r="L635" s="4">
        <f t="shared" si="33"/>
        <v>2014</v>
      </c>
      <c r="M635" s="12">
        <f>IF(L635=2012,M634,M634*(1+Data_FRED!C497))</f>
        <v>1.3820327875370215</v>
      </c>
      <c r="N635" s="4">
        <f t="shared" si="34"/>
        <v>1</v>
      </c>
      <c r="O635" s="19">
        <f>+N635*(Data_FRED!C497)</f>
        <v>1.050541125247729E-3</v>
      </c>
      <c r="P635" s="12">
        <f t="shared" si="35"/>
        <v>1.3820327875370215</v>
      </c>
    </row>
    <row r="636" spans="11:16" ht="12.5" x14ac:dyDescent="0.25">
      <c r="K636" s="38">
        <v>41878</v>
      </c>
      <c r="L636" s="4">
        <f t="shared" si="33"/>
        <v>2014</v>
      </c>
      <c r="M636" s="12">
        <f>IF(L636=2012,M635,M635*(1+Data_FRED!C498))</f>
        <v>1.38210188675794</v>
      </c>
      <c r="N636" s="4">
        <f t="shared" si="34"/>
        <v>1</v>
      </c>
      <c r="O636" s="19">
        <f>+N636*(Data_FRED!C498)</f>
        <v>4.9998250071612606E-5</v>
      </c>
      <c r="P636" s="12">
        <f t="shared" si="35"/>
        <v>1.38210188675794</v>
      </c>
    </row>
    <row r="637" spans="11:16" ht="12.5" x14ac:dyDescent="0.25">
      <c r="K637" s="38">
        <v>41879</v>
      </c>
      <c r="L637" s="4">
        <f t="shared" si="33"/>
        <v>2014</v>
      </c>
      <c r="M637" s="12">
        <f>IF(L637=2012,M636,M636*(1+Data_FRED!C499))</f>
        <v>1.3797642990061314</v>
      </c>
      <c r="N637" s="4">
        <f t="shared" si="34"/>
        <v>1</v>
      </c>
      <c r="O637" s="19">
        <f>+N637*(Data_FRED!C499)</f>
        <v>-1.6913280954213741E-3</v>
      </c>
      <c r="P637" s="12">
        <f t="shared" si="35"/>
        <v>1.3797642990061314</v>
      </c>
    </row>
    <row r="638" spans="11:16" ht="12.5" x14ac:dyDescent="0.25">
      <c r="K638" s="38">
        <v>41880</v>
      </c>
      <c r="L638" s="4">
        <f t="shared" si="33"/>
        <v>2014</v>
      </c>
      <c r="M638" s="12">
        <f>IF(L638=2012,M637,M637*(1+Data_FRED!C500))</f>
        <v>1.3843380960663458</v>
      </c>
      <c r="N638" s="4">
        <f t="shared" si="34"/>
        <v>1</v>
      </c>
      <c r="O638" s="19">
        <f>+N638*(Data_FRED!C500)</f>
        <v>3.3149118755349209E-3</v>
      </c>
      <c r="P638" s="12">
        <f t="shared" si="35"/>
        <v>1.3843380960663458</v>
      </c>
    </row>
    <row r="639" spans="11:16" ht="12.5" x14ac:dyDescent="0.25">
      <c r="K639" s="38">
        <v>41884</v>
      </c>
      <c r="L639" s="4">
        <f t="shared" si="33"/>
        <v>2014</v>
      </c>
      <c r="M639" s="12">
        <f>IF(L639=2012,M638,M638*(1+Data_FRED!C501))</f>
        <v>1.3835846959630138</v>
      </c>
      <c r="N639" s="4">
        <f t="shared" si="34"/>
        <v>1</v>
      </c>
      <c r="O639" s="19">
        <f>+N639*(Data_FRED!C501)</f>
        <v>-5.4423128675924639E-4</v>
      </c>
      <c r="P639" s="12">
        <f t="shared" si="35"/>
        <v>1.3835846959630138</v>
      </c>
    </row>
    <row r="640" spans="11:16" ht="12.5" x14ac:dyDescent="0.25">
      <c r="K640" s="38">
        <v>41885</v>
      </c>
      <c r="L640" s="4">
        <f t="shared" si="33"/>
        <v>2014</v>
      </c>
      <c r="M640" s="12">
        <f>IF(L640=2012,M639,M639*(1+Data_FRED!C502))</f>
        <v>1.3825063086360247</v>
      </c>
      <c r="N640" s="4">
        <f t="shared" si="34"/>
        <v>1</v>
      </c>
      <c r="O640" s="19">
        <f>+N640*(Data_FRED!C502)</f>
        <v>-7.7941547787828132E-4</v>
      </c>
      <c r="P640" s="12">
        <f t="shared" si="35"/>
        <v>1.3825063086360247</v>
      </c>
    </row>
    <row r="641" spans="11:16" ht="12.5" x14ac:dyDescent="0.25">
      <c r="K641" s="38">
        <v>41886</v>
      </c>
      <c r="L641" s="4">
        <f t="shared" si="33"/>
        <v>2014</v>
      </c>
      <c r="M641" s="12">
        <f>IF(L641=2012,M640,M640*(1+Data_FRED!C503))</f>
        <v>1.3803832959075537</v>
      </c>
      <c r="N641" s="4">
        <f t="shared" si="34"/>
        <v>1</v>
      </c>
      <c r="O641" s="19">
        <f>+N641*(Data_FRED!C503)</f>
        <v>-1.5356260692695059E-3</v>
      </c>
      <c r="P641" s="12">
        <f t="shared" si="35"/>
        <v>1.3803832959075537</v>
      </c>
    </row>
    <row r="642" spans="11:16" ht="12.5" x14ac:dyDescent="0.25">
      <c r="K642" s="38">
        <v>41887</v>
      </c>
      <c r="L642" s="4">
        <f t="shared" si="33"/>
        <v>2014</v>
      </c>
      <c r="M642" s="12">
        <f>IF(L642=2012,M641,M641*(1+Data_FRED!C504))</f>
        <v>1.3873173468579663</v>
      </c>
      <c r="N642" s="4">
        <f t="shared" si="34"/>
        <v>1</v>
      </c>
      <c r="O642" s="19">
        <f>+N642*(Data_FRED!C504)</f>
        <v>5.0232793825961582E-3</v>
      </c>
      <c r="P642" s="12">
        <f t="shared" si="35"/>
        <v>1.3873173468579663</v>
      </c>
    </row>
    <row r="643" spans="11:16" ht="12.5" x14ac:dyDescent="0.25">
      <c r="K643" s="38">
        <v>41890</v>
      </c>
      <c r="L643" s="4">
        <f t="shared" si="33"/>
        <v>2014</v>
      </c>
      <c r="M643" s="12">
        <f>IF(L643=2012,M642,M642*(1+Data_FRED!C505))</f>
        <v>1.3830473438461373</v>
      </c>
      <c r="N643" s="4">
        <f t="shared" si="34"/>
        <v>1</v>
      </c>
      <c r="O643" s="19">
        <f>+N643*(Data_FRED!C505)</f>
        <v>-3.0778848267845093E-3</v>
      </c>
      <c r="P643" s="12">
        <f t="shared" si="35"/>
        <v>1.3830473438461373</v>
      </c>
    </row>
    <row r="644" spans="11:16" ht="12.5" x14ac:dyDescent="0.25">
      <c r="K644" s="38">
        <v>41891</v>
      </c>
      <c r="L644" s="4">
        <f t="shared" si="33"/>
        <v>2014</v>
      </c>
      <c r="M644" s="12">
        <f>IF(L644=2012,M643,M643*(1+Data_FRED!C506))</f>
        <v>1.3739656014284347</v>
      </c>
      <c r="N644" s="4">
        <f t="shared" si="34"/>
        <v>1</v>
      </c>
      <c r="O644" s="19">
        <f>+N644*(Data_FRED!C506)</f>
        <v>-6.5664725492672778E-3</v>
      </c>
      <c r="P644" s="12">
        <f t="shared" si="35"/>
        <v>1.3739656014284347</v>
      </c>
    </row>
    <row r="645" spans="11:16" ht="12.5" x14ac:dyDescent="0.25">
      <c r="K645" s="38">
        <v>41892</v>
      </c>
      <c r="L645" s="4">
        <f t="shared" si="33"/>
        <v>2014</v>
      </c>
      <c r="M645" s="12">
        <f>IF(L645=2012,M644,M644*(1+Data_FRED!C507))</f>
        <v>1.3789660715965968</v>
      </c>
      <c r="N645" s="4">
        <f t="shared" si="34"/>
        <v>1</v>
      </c>
      <c r="O645" s="19">
        <f>+N645*(Data_FRED!C507)</f>
        <v>3.6394434933185002E-3</v>
      </c>
      <c r="P645" s="12">
        <f t="shared" si="35"/>
        <v>1.3789660715965968</v>
      </c>
    </row>
    <row r="646" spans="11:16" ht="12.5" x14ac:dyDescent="0.25">
      <c r="K646" s="38">
        <v>41893</v>
      </c>
      <c r="L646" s="4">
        <f t="shared" si="33"/>
        <v>2014</v>
      </c>
      <c r="M646" s="12">
        <f>IF(L646=2012,M645,M645*(1+Data_FRED!C508))</f>
        <v>1.3801816465291912</v>
      </c>
      <c r="N646" s="4">
        <f t="shared" si="34"/>
        <v>1</v>
      </c>
      <c r="O646" s="19">
        <f>+N646*(Data_FRED!C508)</f>
        <v>8.8151184980712178E-4</v>
      </c>
      <c r="P646" s="12">
        <f t="shared" si="35"/>
        <v>1.3801816465291912</v>
      </c>
    </row>
    <row r="647" spans="11:16" ht="12.5" x14ac:dyDescent="0.25">
      <c r="K647" s="38">
        <v>41894</v>
      </c>
      <c r="L647" s="4">
        <f t="shared" si="33"/>
        <v>2014</v>
      </c>
      <c r="M647" s="12">
        <f>IF(L647=2012,M646,M646*(1+Data_FRED!C509))</f>
        <v>1.3719275397384743</v>
      </c>
      <c r="N647" s="4">
        <f t="shared" si="34"/>
        <v>1</v>
      </c>
      <c r="O647" s="19">
        <f>+N647*(Data_FRED!C509)</f>
        <v>-5.9804496107261707E-3</v>
      </c>
      <c r="P647" s="12">
        <f t="shared" si="35"/>
        <v>1.3719275397384743</v>
      </c>
    </row>
    <row r="648" spans="11:16" ht="12.5" x14ac:dyDescent="0.25">
      <c r="K648" s="38">
        <v>41897</v>
      </c>
      <c r="L648" s="4">
        <f t="shared" si="33"/>
        <v>2014</v>
      </c>
      <c r="M648" s="12">
        <f>IF(L648=2012,M647,M647*(1+Data_FRED!C510))</f>
        <v>1.3709529408864884</v>
      </c>
      <c r="N648" s="4">
        <f t="shared" si="34"/>
        <v>1</v>
      </c>
      <c r="O648" s="19">
        <f>+N648*(Data_FRED!C510)</f>
        <v>-7.103865355538411E-4</v>
      </c>
      <c r="P648" s="12">
        <f t="shared" si="35"/>
        <v>1.3709529408864884</v>
      </c>
    </row>
    <row r="649" spans="11:16" ht="12.5" x14ac:dyDescent="0.25">
      <c r="K649" s="38">
        <v>41898</v>
      </c>
      <c r="L649" s="4">
        <f t="shared" si="33"/>
        <v>2014</v>
      </c>
      <c r="M649" s="12">
        <f>IF(L649=2012,M648,M648*(1+Data_FRED!C511))</f>
        <v>1.3811754783006986</v>
      </c>
      <c r="N649" s="4">
        <f t="shared" si="34"/>
        <v>1</v>
      </c>
      <c r="O649" s="19">
        <f>+N649*(Data_FRED!C511)</f>
        <v>7.4565195560981042E-3</v>
      </c>
      <c r="P649" s="12">
        <f t="shared" si="35"/>
        <v>1.3811754783006986</v>
      </c>
    </row>
    <row r="650" spans="11:16" ht="12.5" x14ac:dyDescent="0.25">
      <c r="K650" s="38">
        <v>41899</v>
      </c>
      <c r="L650" s="4">
        <f t="shared" si="33"/>
        <v>2014</v>
      </c>
      <c r="M650" s="12">
        <f>IF(L650=2012,M649,M649*(1+Data_FRED!C512))</f>
        <v>1.3829638548932115</v>
      </c>
      <c r="N650" s="4">
        <f t="shared" si="34"/>
        <v>1</v>
      </c>
      <c r="O650" s="19">
        <f>+N650*(Data_FRED!C512)</f>
        <v>1.2948221428846019E-3</v>
      </c>
      <c r="P650" s="12">
        <f t="shared" si="35"/>
        <v>1.3829638548932115</v>
      </c>
    </row>
    <row r="651" spans="11:16" ht="12.5" x14ac:dyDescent="0.25">
      <c r="K651" s="38">
        <v>41900</v>
      </c>
      <c r="L651" s="4">
        <f t="shared" si="33"/>
        <v>2014</v>
      </c>
      <c r="M651" s="12">
        <f>IF(L651=2012,M650,M650*(1+Data_FRED!C513))</f>
        <v>1.3897116640999632</v>
      </c>
      <c r="N651" s="4">
        <f t="shared" si="34"/>
        <v>1</v>
      </c>
      <c r="O651" s="19">
        <f>+N651*(Data_FRED!C513)</f>
        <v>4.8792375757879137E-3</v>
      </c>
      <c r="P651" s="12">
        <f t="shared" si="35"/>
        <v>1.3897116640999632</v>
      </c>
    </row>
    <row r="652" spans="11:16" ht="12.5" x14ac:dyDescent="0.25">
      <c r="K652" s="38">
        <v>41901</v>
      </c>
      <c r="L652" s="4">
        <f t="shared" si="33"/>
        <v>2014</v>
      </c>
      <c r="M652" s="12">
        <f>IF(L652=2012,M651,M651*(1+Data_FRED!C514))</f>
        <v>1.3890482116697462</v>
      </c>
      <c r="N652" s="4">
        <f t="shared" si="34"/>
        <v>1</v>
      </c>
      <c r="O652" s="19">
        <f>+N652*(Data_FRED!C514)</f>
        <v>-4.7740293713845845E-4</v>
      </c>
      <c r="P652" s="12">
        <f t="shared" si="35"/>
        <v>1.3890482116697462</v>
      </c>
    </row>
    <row r="653" spans="11:16" ht="12.5" x14ac:dyDescent="0.25">
      <c r="K653" s="38">
        <v>41904</v>
      </c>
      <c r="L653" s="4">
        <f t="shared" si="33"/>
        <v>2014</v>
      </c>
      <c r="M653" s="12">
        <f>IF(L653=2012,M652,M652*(1+Data_FRED!C515))</f>
        <v>1.3778724715242545</v>
      </c>
      <c r="N653" s="4">
        <f t="shared" si="34"/>
        <v>1</v>
      </c>
      <c r="O653" s="19">
        <f>+N653*(Data_FRED!C515)</f>
        <v>-8.0456099735066993E-3</v>
      </c>
      <c r="P653" s="12">
        <f t="shared" si="35"/>
        <v>1.3778724715242545</v>
      </c>
    </row>
    <row r="654" spans="11:16" ht="12.5" x14ac:dyDescent="0.25">
      <c r="K654" s="38">
        <v>41905</v>
      </c>
      <c r="L654" s="4">
        <f t="shared" si="33"/>
        <v>2014</v>
      </c>
      <c r="M654" s="12">
        <f>IF(L654=2012,M653,M653*(1+Data_FRED!C516))</f>
        <v>1.369890125134791</v>
      </c>
      <c r="N654" s="4">
        <f t="shared" si="34"/>
        <v>1</v>
      </c>
      <c r="O654" s="19">
        <f>+N654*(Data_FRED!C516)</f>
        <v>-5.7932403429418761E-3</v>
      </c>
      <c r="P654" s="12">
        <f t="shared" si="35"/>
        <v>1.369890125134791</v>
      </c>
    </row>
    <row r="655" spans="11:16" ht="12.5" x14ac:dyDescent="0.25">
      <c r="K655" s="38">
        <v>41906</v>
      </c>
      <c r="L655" s="4">
        <f t="shared" si="33"/>
        <v>2014</v>
      </c>
      <c r="M655" s="12">
        <f>IF(L655=2012,M654,M654*(1+Data_FRED!C517))</f>
        <v>1.3805779560740528</v>
      </c>
      <c r="N655" s="4">
        <f t="shared" si="34"/>
        <v>1</v>
      </c>
      <c r="O655" s="19">
        <f>+N655*(Data_FRED!C517)</f>
        <v>7.8019621743095095E-3</v>
      </c>
      <c r="P655" s="12">
        <f t="shared" si="35"/>
        <v>1.3805779560740528</v>
      </c>
    </row>
    <row r="656" spans="11:16" ht="12.5" x14ac:dyDescent="0.25">
      <c r="K656" s="38">
        <v>41907</v>
      </c>
      <c r="L656" s="4">
        <f t="shared" si="33"/>
        <v>2014</v>
      </c>
      <c r="M656" s="12">
        <f>IF(L656=2012,M655,M655*(1+Data_FRED!C518))</f>
        <v>1.3580733151481923</v>
      </c>
      <c r="N656" s="4">
        <f t="shared" si="34"/>
        <v>1</v>
      </c>
      <c r="O656" s="19">
        <f>+N656*(Data_FRED!C518)</f>
        <v>-1.6300883863057503E-2</v>
      </c>
      <c r="P656" s="12">
        <f t="shared" si="35"/>
        <v>1.3580733151481923</v>
      </c>
    </row>
    <row r="657" spans="11:16" ht="12.5" x14ac:dyDescent="0.25">
      <c r="K657" s="38">
        <v>41908</v>
      </c>
      <c r="L657" s="4">
        <f t="shared" ref="L657:L720" si="36">+YEAR(K657)</f>
        <v>2014</v>
      </c>
      <c r="M657" s="12">
        <f>IF(L657=2012,M656,M656*(1+Data_FRED!C519))</f>
        <v>1.369670267787279</v>
      </c>
      <c r="N657" s="4">
        <f t="shared" ref="N657:N720" si="37">+SUMIF($C$143:$C$153,L657,$D$143:$D$153)</f>
        <v>1</v>
      </c>
      <c r="O657" s="19">
        <f>+N657*(Data_FRED!C519)</f>
        <v>8.53926846933231E-3</v>
      </c>
      <c r="P657" s="12">
        <f t="shared" ref="P657:P720" si="38">P656*(1+O657)</f>
        <v>1.369670267787279</v>
      </c>
    </row>
    <row r="658" spans="11:16" ht="12.5" x14ac:dyDescent="0.25">
      <c r="K658" s="38">
        <v>41911</v>
      </c>
      <c r="L658" s="4">
        <f t="shared" si="36"/>
        <v>2014</v>
      </c>
      <c r="M658" s="12">
        <f>IF(L658=2012,M657,M657*(1+Data_FRED!C520))</f>
        <v>1.3661774882684408</v>
      </c>
      <c r="N658" s="4">
        <f t="shared" si="37"/>
        <v>1</v>
      </c>
      <c r="O658" s="19">
        <f>+N658*(Data_FRED!C520)</f>
        <v>-2.5500878576278762E-3</v>
      </c>
      <c r="P658" s="12">
        <f t="shared" si="38"/>
        <v>1.3661774882684408</v>
      </c>
    </row>
    <row r="659" spans="11:16" ht="12.5" x14ac:dyDescent="0.25">
      <c r="K659" s="38">
        <v>41912</v>
      </c>
      <c r="L659" s="4">
        <f t="shared" si="36"/>
        <v>2014</v>
      </c>
      <c r="M659" s="12">
        <f>IF(L659=2012,M658,M658*(1+Data_FRED!C521))</f>
        <v>1.3623661103794864</v>
      </c>
      <c r="N659" s="4">
        <f t="shared" si="37"/>
        <v>1</v>
      </c>
      <c r="O659" s="19">
        <f>+N659*(Data_FRED!C521)</f>
        <v>-2.7898116618691174E-3</v>
      </c>
      <c r="P659" s="12">
        <f t="shared" si="38"/>
        <v>1.3623661103794864</v>
      </c>
    </row>
    <row r="660" spans="11:16" ht="12.5" x14ac:dyDescent="0.25">
      <c r="K660" s="38">
        <v>41913</v>
      </c>
      <c r="L660" s="4">
        <f t="shared" si="36"/>
        <v>2014</v>
      </c>
      <c r="M660" s="12">
        <f>IF(L660=2012,M659,M659*(1+Data_FRED!C522))</f>
        <v>1.3441960920569189</v>
      </c>
      <c r="N660" s="4">
        <f t="shared" si="37"/>
        <v>1</v>
      </c>
      <c r="O660" s="19">
        <f>+N660*(Data_FRED!C522)</f>
        <v>-1.3337103869609681E-2</v>
      </c>
      <c r="P660" s="12">
        <f t="shared" si="38"/>
        <v>1.3441960920569189</v>
      </c>
    </row>
    <row r="661" spans="11:16" ht="12.5" x14ac:dyDescent="0.25">
      <c r="K661" s="38">
        <v>41914</v>
      </c>
      <c r="L661" s="4">
        <f t="shared" si="36"/>
        <v>2014</v>
      </c>
      <c r="M661" s="12">
        <f>IF(L661=2012,M660,M660*(1+Data_FRED!C523))</f>
        <v>1.3442029989537752</v>
      </c>
      <c r="N661" s="4">
        <f t="shared" si="37"/>
        <v>1</v>
      </c>
      <c r="O661" s="19">
        <f>+N661*(Data_FRED!C523)</f>
        <v>5.1383104720751194E-6</v>
      </c>
      <c r="P661" s="12">
        <f t="shared" si="38"/>
        <v>1.3442029989537752</v>
      </c>
    </row>
    <row r="662" spans="11:16" ht="12.5" x14ac:dyDescent="0.25">
      <c r="K662" s="38">
        <v>41915</v>
      </c>
      <c r="L662" s="4">
        <f t="shared" si="36"/>
        <v>2014</v>
      </c>
      <c r="M662" s="12">
        <f>IF(L662=2012,M661,M661*(1+Data_FRED!C524))</f>
        <v>1.3591285528005626</v>
      </c>
      <c r="N662" s="4">
        <f t="shared" si="37"/>
        <v>1</v>
      </c>
      <c r="O662" s="19">
        <f>+N662*(Data_FRED!C524)</f>
        <v>1.1103645698160249E-2</v>
      </c>
      <c r="P662" s="12">
        <f t="shared" si="38"/>
        <v>1.3591285528005626</v>
      </c>
    </row>
    <row r="663" spans="11:16" ht="12.5" x14ac:dyDescent="0.25">
      <c r="K663" s="38">
        <v>41918</v>
      </c>
      <c r="L663" s="4">
        <f t="shared" si="36"/>
        <v>2014</v>
      </c>
      <c r="M663" s="12">
        <f>IF(L663=2012,M662,M662*(1+Data_FRED!C525))</f>
        <v>1.3569996868764735</v>
      </c>
      <c r="N663" s="4">
        <f t="shared" si="37"/>
        <v>1</v>
      </c>
      <c r="O663" s="19">
        <f>+N663*(Data_FRED!C525)</f>
        <v>-1.5663462589335857E-3</v>
      </c>
      <c r="P663" s="12">
        <f t="shared" si="38"/>
        <v>1.3569996868764735</v>
      </c>
    </row>
    <row r="664" spans="11:16" ht="12.5" x14ac:dyDescent="0.25">
      <c r="K664" s="38">
        <v>41919</v>
      </c>
      <c r="L664" s="4">
        <f t="shared" si="36"/>
        <v>2014</v>
      </c>
      <c r="M664" s="12">
        <f>IF(L664=2012,M663,M663*(1+Data_FRED!C526))</f>
        <v>1.3363167952079524</v>
      </c>
      <c r="N664" s="4">
        <f t="shared" si="37"/>
        <v>1</v>
      </c>
      <c r="O664" s="19">
        <f>+N664*(Data_FRED!C526)</f>
        <v>-1.5241633339008961E-2</v>
      </c>
      <c r="P664" s="12">
        <f t="shared" si="38"/>
        <v>1.3363167952079524</v>
      </c>
    </row>
    <row r="665" spans="11:16" ht="12.5" x14ac:dyDescent="0.25">
      <c r="K665" s="38">
        <v>41920</v>
      </c>
      <c r="L665" s="4">
        <f t="shared" si="36"/>
        <v>2014</v>
      </c>
      <c r="M665" s="12">
        <f>IF(L665=2012,M664,M664*(1+Data_FRED!C527))</f>
        <v>1.3594496782888921</v>
      </c>
      <c r="N665" s="4">
        <f t="shared" si="37"/>
        <v>1</v>
      </c>
      <c r="O665" s="19">
        <f>+N665*(Data_FRED!C527)</f>
        <v>1.7310927441677434E-2</v>
      </c>
      <c r="P665" s="12">
        <f t="shared" si="38"/>
        <v>1.3594496782888921</v>
      </c>
    </row>
    <row r="666" spans="11:16" ht="12.5" x14ac:dyDescent="0.25">
      <c r="K666" s="38">
        <v>41921</v>
      </c>
      <c r="L666" s="4">
        <f t="shared" si="36"/>
        <v>2014</v>
      </c>
      <c r="M666" s="12">
        <f>IF(L666=2012,M665,M665*(1+Data_FRED!C528))</f>
        <v>1.3310673315788544</v>
      </c>
      <c r="N666" s="4">
        <f t="shared" si="37"/>
        <v>1</v>
      </c>
      <c r="O666" s="19">
        <f>+N666*(Data_FRED!C528)</f>
        <v>-2.0877820755941481E-2</v>
      </c>
      <c r="P666" s="12">
        <f t="shared" si="38"/>
        <v>1.3310673315788544</v>
      </c>
    </row>
    <row r="667" spans="11:16" ht="12.5" x14ac:dyDescent="0.25">
      <c r="K667" s="38">
        <v>41922</v>
      </c>
      <c r="L667" s="4">
        <f t="shared" si="36"/>
        <v>2014</v>
      </c>
      <c r="M667" s="12">
        <f>IF(L667=2012,M666,M666*(1+Data_FRED!C529))</f>
        <v>1.3157372922257451</v>
      </c>
      <c r="N667" s="4">
        <f t="shared" si="37"/>
        <v>1</v>
      </c>
      <c r="O667" s="19">
        <f>+N667*(Data_FRED!C529)</f>
        <v>-1.1517102846274005E-2</v>
      </c>
      <c r="P667" s="12">
        <f t="shared" si="38"/>
        <v>1.3157372922257451</v>
      </c>
    </row>
    <row r="668" spans="11:16" ht="12.5" x14ac:dyDescent="0.25">
      <c r="K668" s="38">
        <v>41926</v>
      </c>
      <c r="L668" s="4">
        <f t="shared" si="36"/>
        <v>2014</v>
      </c>
      <c r="M668" s="12">
        <f>IF(L668=2012,M667,M667*(1+Data_FRED!C530))</f>
        <v>1.317813052633785</v>
      </c>
      <c r="N668" s="4">
        <f t="shared" si="37"/>
        <v>1</v>
      </c>
      <c r="O668" s="19">
        <f>+N668*(Data_FRED!C530)</f>
        <v>1.5776404760320126E-3</v>
      </c>
      <c r="P668" s="12">
        <f t="shared" si="38"/>
        <v>1.317813052633785</v>
      </c>
    </row>
    <row r="669" spans="11:16" ht="12.5" x14ac:dyDescent="0.25">
      <c r="K669" s="38">
        <v>41927</v>
      </c>
      <c r="L669" s="4">
        <f t="shared" si="36"/>
        <v>2014</v>
      </c>
      <c r="M669" s="12">
        <f>IF(L669=2012,M668,M668*(1+Data_FRED!C531))</f>
        <v>1.3070948554169739</v>
      </c>
      <c r="N669" s="4">
        <f t="shared" si="37"/>
        <v>1</v>
      </c>
      <c r="O669" s="19">
        <f>+N669*(Data_FRED!C531)</f>
        <v>-8.1333214869814974E-3</v>
      </c>
      <c r="P669" s="12">
        <f t="shared" si="38"/>
        <v>1.3070948554169739</v>
      </c>
    </row>
    <row r="670" spans="11:16" ht="12.5" x14ac:dyDescent="0.25">
      <c r="K670" s="38">
        <v>41928</v>
      </c>
      <c r="L670" s="4">
        <f t="shared" si="36"/>
        <v>2014</v>
      </c>
      <c r="M670" s="12">
        <f>IF(L670=2012,M669,M669*(1+Data_FRED!C532))</f>
        <v>1.3072843275928443</v>
      </c>
      <c r="N670" s="4">
        <f t="shared" si="37"/>
        <v>1</v>
      </c>
      <c r="O670" s="19">
        <f>+N670*(Data_FRED!C532)</f>
        <v>1.4495671456831241E-4</v>
      </c>
      <c r="P670" s="12">
        <f t="shared" si="38"/>
        <v>1.3072843275928443</v>
      </c>
    </row>
    <row r="671" spans="11:16" ht="12.5" x14ac:dyDescent="0.25">
      <c r="K671" s="38">
        <v>41929</v>
      </c>
      <c r="L671" s="4">
        <f t="shared" si="36"/>
        <v>2014</v>
      </c>
      <c r="M671" s="12">
        <f>IF(L671=2012,M670,M670*(1+Data_FRED!C533))</f>
        <v>1.3240199376727342</v>
      </c>
      <c r="N671" s="4">
        <f t="shared" si="37"/>
        <v>1</v>
      </c>
      <c r="O671" s="19">
        <f>+N671*(Data_FRED!C533)</f>
        <v>1.2801813443832692E-2</v>
      </c>
      <c r="P671" s="12">
        <f t="shared" si="38"/>
        <v>1.3240199376727342</v>
      </c>
    </row>
    <row r="672" spans="11:16" ht="12.5" x14ac:dyDescent="0.25">
      <c r="K672" s="38">
        <v>41932</v>
      </c>
      <c r="L672" s="4">
        <f t="shared" si="36"/>
        <v>2014</v>
      </c>
      <c r="M672" s="12">
        <f>IF(L672=2012,M671,M671*(1+Data_FRED!C534))</f>
        <v>1.336069996934472</v>
      </c>
      <c r="N672" s="4">
        <f t="shared" si="37"/>
        <v>1</v>
      </c>
      <c r="O672" s="19">
        <f>+N672*(Data_FRED!C534)</f>
        <v>9.101116168173851E-3</v>
      </c>
      <c r="P672" s="12">
        <f t="shared" si="38"/>
        <v>1.336069996934472</v>
      </c>
    </row>
    <row r="673" spans="11:16" ht="12.5" x14ac:dyDescent="0.25">
      <c r="K673" s="38">
        <v>41933</v>
      </c>
      <c r="L673" s="4">
        <f t="shared" si="36"/>
        <v>2014</v>
      </c>
      <c r="M673" s="12">
        <f>IF(L673=2012,M672,M672*(1+Data_FRED!C535))</f>
        <v>1.3619701959662189</v>
      </c>
      <c r="N673" s="4">
        <f t="shared" si="37"/>
        <v>1</v>
      </c>
      <c r="O673" s="19">
        <f>+N673*(Data_FRED!C535)</f>
        <v>1.9385360865204253E-2</v>
      </c>
      <c r="P673" s="12">
        <f t="shared" si="38"/>
        <v>1.3619701959662189</v>
      </c>
    </row>
    <row r="674" spans="11:16" ht="12.5" x14ac:dyDescent="0.25">
      <c r="K674" s="38">
        <v>41934</v>
      </c>
      <c r="L674" s="4">
        <f t="shared" si="36"/>
        <v>2014</v>
      </c>
      <c r="M674" s="12">
        <f>IF(L674=2012,M673,M673*(1+Data_FRED!C536))</f>
        <v>1.3519922961193322</v>
      </c>
      <c r="N674" s="4">
        <f t="shared" si="37"/>
        <v>1</v>
      </c>
      <c r="O674" s="19">
        <f>+N674*(Data_FRED!C536)</f>
        <v>-7.3260779688414726E-3</v>
      </c>
      <c r="P674" s="12">
        <f t="shared" si="38"/>
        <v>1.3519922961193322</v>
      </c>
    </row>
    <row r="675" spans="11:16" ht="12.5" x14ac:dyDescent="0.25">
      <c r="K675" s="38">
        <v>41935</v>
      </c>
      <c r="L675" s="4">
        <f t="shared" si="36"/>
        <v>2014</v>
      </c>
      <c r="M675" s="12">
        <f>IF(L675=2012,M674,M674*(1+Data_FRED!C537))</f>
        <v>1.3685248981964193</v>
      </c>
      <c r="N675" s="4">
        <f t="shared" si="37"/>
        <v>1</v>
      </c>
      <c r="O675" s="19">
        <f>+N675*(Data_FRED!C537)</f>
        <v>1.2228325652846546E-2</v>
      </c>
      <c r="P675" s="12">
        <f t="shared" si="38"/>
        <v>1.3685248981964193</v>
      </c>
    </row>
    <row r="676" spans="11:16" ht="12.5" x14ac:dyDescent="0.25">
      <c r="K676" s="38">
        <v>41936</v>
      </c>
      <c r="L676" s="4">
        <f t="shared" si="36"/>
        <v>2014</v>
      </c>
      <c r="M676" s="12">
        <f>IF(L676=2012,M675,M675*(1+Data_FRED!C538))</f>
        <v>1.3781438286369638</v>
      </c>
      <c r="N676" s="4">
        <f t="shared" si="37"/>
        <v>1</v>
      </c>
      <c r="O676" s="19">
        <f>+N676*(Data_FRED!C538)</f>
        <v>7.0286850120311814E-3</v>
      </c>
      <c r="P676" s="12">
        <f t="shared" si="38"/>
        <v>1.3781438286369638</v>
      </c>
    </row>
    <row r="677" spans="11:16" ht="12.5" x14ac:dyDescent="0.25">
      <c r="K677" s="38">
        <v>41939</v>
      </c>
      <c r="L677" s="4">
        <f t="shared" si="36"/>
        <v>2014</v>
      </c>
      <c r="M677" s="12">
        <f>IF(L677=2012,M676,M676*(1+Data_FRED!C539))</f>
        <v>1.3760728619492251</v>
      </c>
      <c r="N677" s="4">
        <f t="shared" si="37"/>
        <v>1</v>
      </c>
      <c r="O677" s="19">
        <f>+N677*(Data_FRED!C539)</f>
        <v>-1.502721736806668E-3</v>
      </c>
      <c r="P677" s="12">
        <f t="shared" si="38"/>
        <v>1.3760728619492251</v>
      </c>
    </row>
    <row r="678" spans="11:16" ht="12.5" x14ac:dyDescent="0.25">
      <c r="K678" s="38">
        <v>41940</v>
      </c>
      <c r="L678" s="4">
        <f t="shared" si="36"/>
        <v>2014</v>
      </c>
      <c r="M678" s="12">
        <f>IF(L678=2012,M677,M677*(1+Data_FRED!C540))</f>
        <v>1.3924045659221904</v>
      </c>
      <c r="N678" s="4">
        <f t="shared" si="37"/>
        <v>1</v>
      </c>
      <c r="O678" s="19">
        <f>+N678*(Data_FRED!C540)</f>
        <v>1.1868342458139376E-2</v>
      </c>
      <c r="P678" s="12">
        <f t="shared" si="38"/>
        <v>1.3924045659221904</v>
      </c>
    </row>
    <row r="679" spans="11:16" ht="12.5" x14ac:dyDescent="0.25">
      <c r="K679" s="38">
        <v>41941</v>
      </c>
      <c r="L679" s="4">
        <f t="shared" si="36"/>
        <v>2014</v>
      </c>
      <c r="M679" s="12">
        <f>IF(L679=2012,M678,M678*(1+Data_FRED!C541))</f>
        <v>1.3904742531594942</v>
      </c>
      <c r="N679" s="4">
        <f t="shared" si="37"/>
        <v>1</v>
      </c>
      <c r="O679" s="19">
        <f>+N679*(Data_FRED!C541)</f>
        <v>-1.3863160247666469E-3</v>
      </c>
      <c r="P679" s="12">
        <f t="shared" si="38"/>
        <v>1.3904742531594942</v>
      </c>
    </row>
    <row r="680" spans="11:16" ht="12.5" x14ac:dyDescent="0.25">
      <c r="K680" s="38">
        <v>41942</v>
      </c>
      <c r="L680" s="4">
        <f t="shared" si="36"/>
        <v>2014</v>
      </c>
      <c r="M680" s="12">
        <f>IF(L680=2012,M679,M679*(1+Data_FRED!C542))</f>
        <v>1.399110224055407</v>
      </c>
      <c r="N680" s="4">
        <f t="shared" si="37"/>
        <v>1</v>
      </c>
      <c r="O680" s="19">
        <f>+N680*(Data_FRED!C542)</f>
        <v>6.2108096401566381E-3</v>
      </c>
      <c r="P680" s="12">
        <f t="shared" si="38"/>
        <v>1.399110224055407</v>
      </c>
    </row>
    <row r="681" spans="11:16" ht="12.5" x14ac:dyDescent="0.25">
      <c r="K681" s="38">
        <v>41943</v>
      </c>
      <c r="L681" s="4">
        <f t="shared" si="36"/>
        <v>2014</v>
      </c>
      <c r="M681" s="12">
        <f>IF(L681=2012,M680,M680*(1+Data_FRED!C543))</f>
        <v>1.4154281896956762</v>
      </c>
      <c r="N681" s="4">
        <f t="shared" si="37"/>
        <v>1</v>
      </c>
      <c r="O681" s="19">
        <f>+N681*(Data_FRED!C543)</f>
        <v>1.1663102277224974E-2</v>
      </c>
      <c r="P681" s="12">
        <f t="shared" si="38"/>
        <v>1.4154281896956762</v>
      </c>
    </row>
    <row r="682" spans="11:16" ht="12.5" x14ac:dyDescent="0.25">
      <c r="K682" s="38">
        <v>41946</v>
      </c>
      <c r="L682" s="4">
        <f t="shared" si="36"/>
        <v>2014</v>
      </c>
      <c r="M682" s="12">
        <f>IF(L682=2012,M681,M681*(1+Data_FRED!C544))</f>
        <v>1.4152598475004923</v>
      </c>
      <c r="N682" s="4">
        <f t="shared" si="37"/>
        <v>1</v>
      </c>
      <c r="O682" s="19">
        <f>+N682*(Data_FRED!C544)</f>
        <v>-1.1893375899205164E-4</v>
      </c>
      <c r="P682" s="12">
        <f t="shared" si="38"/>
        <v>1.4152598475004923</v>
      </c>
    </row>
    <row r="683" spans="11:16" ht="12.5" x14ac:dyDescent="0.25">
      <c r="K683" s="38">
        <v>41947</v>
      </c>
      <c r="L683" s="4">
        <f t="shared" si="36"/>
        <v>2014</v>
      </c>
      <c r="M683" s="12">
        <f>IF(L683=2012,M682,M682*(1+Data_FRED!C545))</f>
        <v>1.4112492670472399</v>
      </c>
      <c r="N683" s="4">
        <f t="shared" si="37"/>
        <v>1</v>
      </c>
      <c r="O683" s="19">
        <f>+N683*(Data_FRED!C545)</f>
        <v>-2.8338120807535872E-3</v>
      </c>
      <c r="P683" s="12">
        <f t="shared" si="38"/>
        <v>1.4112492670472399</v>
      </c>
    </row>
    <row r="684" spans="11:16" ht="12.5" x14ac:dyDescent="0.25">
      <c r="K684" s="38">
        <v>41948</v>
      </c>
      <c r="L684" s="4">
        <f t="shared" si="36"/>
        <v>2014</v>
      </c>
      <c r="M684" s="12">
        <f>IF(L684=2012,M683,M683*(1+Data_FRED!C546))</f>
        <v>1.4192712672002172</v>
      </c>
      <c r="N684" s="4">
        <f t="shared" si="37"/>
        <v>1</v>
      </c>
      <c r="O684" s="19">
        <f>+N684*(Data_FRED!C546)</f>
        <v>5.6843254698454955E-3</v>
      </c>
      <c r="P684" s="12">
        <f t="shared" si="38"/>
        <v>1.4192712672002172</v>
      </c>
    </row>
    <row r="685" spans="11:16" ht="12.5" x14ac:dyDescent="0.25">
      <c r="K685" s="38">
        <v>41949</v>
      </c>
      <c r="L685" s="4">
        <f t="shared" si="36"/>
        <v>2014</v>
      </c>
      <c r="M685" s="12">
        <f>IF(L685=2012,M684,M684*(1+Data_FRED!C547))</f>
        <v>1.4246196438388008</v>
      </c>
      <c r="N685" s="4">
        <f t="shared" si="37"/>
        <v>1</v>
      </c>
      <c r="O685" s="19">
        <f>+N685*(Data_FRED!C547)</f>
        <v>3.7683963328125326E-3</v>
      </c>
      <c r="P685" s="12">
        <f t="shared" si="38"/>
        <v>1.4246196438388008</v>
      </c>
    </row>
    <row r="686" spans="11:16" ht="12.5" x14ac:dyDescent="0.25">
      <c r="K686" s="38">
        <v>41950</v>
      </c>
      <c r="L686" s="4">
        <f t="shared" si="36"/>
        <v>2014</v>
      </c>
      <c r="M686" s="12">
        <f>IF(L686=2012,M685,M685*(1+Data_FRED!C548))</f>
        <v>1.4251175259924218</v>
      </c>
      <c r="N686" s="4">
        <f t="shared" si="37"/>
        <v>1</v>
      </c>
      <c r="O686" s="19">
        <f>+N686*(Data_FRED!C548)</f>
        <v>3.4948426815119868E-4</v>
      </c>
      <c r="P686" s="12">
        <f t="shared" si="38"/>
        <v>1.4251175259924218</v>
      </c>
    </row>
    <row r="687" spans="11:16" ht="12.5" x14ac:dyDescent="0.25">
      <c r="K687" s="38">
        <v>41953</v>
      </c>
      <c r="L687" s="4">
        <f t="shared" si="36"/>
        <v>2014</v>
      </c>
      <c r="M687" s="12">
        <f>IF(L687=2012,M686,M686*(1+Data_FRED!C549))</f>
        <v>1.429557257120933</v>
      </c>
      <c r="N687" s="4">
        <f t="shared" si="37"/>
        <v>1</v>
      </c>
      <c r="O687" s="19">
        <f>+N687*(Data_FRED!C549)</f>
        <v>3.1153438558825866E-3</v>
      </c>
      <c r="P687" s="12">
        <f t="shared" si="38"/>
        <v>1.429557257120933</v>
      </c>
    </row>
    <row r="688" spans="11:16" ht="12.5" x14ac:dyDescent="0.25">
      <c r="K688" s="38">
        <v>41955</v>
      </c>
      <c r="L688" s="4">
        <f t="shared" si="36"/>
        <v>2014</v>
      </c>
      <c r="M688" s="12">
        <f>IF(L688=2012,M687,M687*(1+Data_FRED!C550))</f>
        <v>1.4285546568009293</v>
      </c>
      <c r="N688" s="4">
        <f t="shared" si="37"/>
        <v>1</v>
      </c>
      <c r="O688" s="19">
        <f>+N688*(Data_FRED!C550)</f>
        <v>-7.0133624589671954E-4</v>
      </c>
      <c r="P688" s="12">
        <f t="shared" si="38"/>
        <v>1.4285546568009293</v>
      </c>
    </row>
    <row r="689" spans="11:16" ht="12.5" x14ac:dyDescent="0.25">
      <c r="K689" s="38">
        <v>41956</v>
      </c>
      <c r="L689" s="4">
        <f t="shared" si="36"/>
        <v>2014</v>
      </c>
      <c r="M689" s="12">
        <f>IF(L689=2012,M688,M688*(1+Data_FRED!C551))</f>
        <v>1.4293113993126265</v>
      </c>
      <c r="N689" s="4">
        <f t="shared" si="37"/>
        <v>1</v>
      </c>
      <c r="O689" s="19">
        <f>+N689*(Data_FRED!C551)</f>
        <v>5.2972597729773947E-4</v>
      </c>
      <c r="P689" s="12">
        <f t="shared" si="38"/>
        <v>1.4293113993126265</v>
      </c>
    </row>
    <row r="690" spans="11:16" ht="12.5" x14ac:dyDescent="0.25">
      <c r="K690" s="38">
        <v>41957</v>
      </c>
      <c r="L690" s="4">
        <f t="shared" si="36"/>
        <v>2014</v>
      </c>
      <c r="M690" s="12">
        <f>IF(L690=2012,M689,M689*(1+Data_FRED!C552))</f>
        <v>1.4296547858461111</v>
      </c>
      <c r="N690" s="4">
        <f t="shared" si="37"/>
        <v>1</v>
      </c>
      <c r="O690" s="19">
        <f>+N690*(Data_FRED!C552)</f>
        <v>2.4024613086403535E-4</v>
      </c>
      <c r="P690" s="12">
        <f t="shared" si="38"/>
        <v>1.4296547858461111</v>
      </c>
    </row>
    <row r="691" spans="11:16" ht="12.5" x14ac:dyDescent="0.25">
      <c r="K691" s="38">
        <v>41960</v>
      </c>
      <c r="L691" s="4">
        <f t="shared" si="36"/>
        <v>2014</v>
      </c>
      <c r="M691" s="12">
        <f>IF(L691=2012,M690,M690*(1+Data_FRED!C553))</f>
        <v>1.4307057090074506</v>
      </c>
      <c r="N691" s="4">
        <f t="shared" si="37"/>
        <v>1</v>
      </c>
      <c r="O691" s="19">
        <f>+N691*(Data_FRED!C553)</f>
        <v>7.3508875830995222E-4</v>
      </c>
      <c r="P691" s="12">
        <f t="shared" si="38"/>
        <v>1.4307057090074506</v>
      </c>
    </row>
    <row r="692" spans="11:16" ht="12.5" x14ac:dyDescent="0.25">
      <c r="K692" s="38">
        <v>41961</v>
      </c>
      <c r="L692" s="4">
        <f t="shared" si="36"/>
        <v>2014</v>
      </c>
      <c r="M692" s="12">
        <f>IF(L692=2012,M691,M691*(1+Data_FRED!C554))</f>
        <v>1.4380320657206951</v>
      </c>
      <c r="N692" s="4">
        <f t="shared" si="37"/>
        <v>1</v>
      </c>
      <c r="O692" s="19">
        <f>+N692*(Data_FRED!C554)</f>
        <v>5.1207992441207693E-3</v>
      </c>
      <c r="P692" s="12">
        <f t="shared" si="38"/>
        <v>1.4380320657206951</v>
      </c>
    </row>
    <row r="693" spans="11:16" ht="12.5" x14ac:dyDescent="0.25">
      <c r="K693" s="38">
        <v>41962</v>
      </c>
      <c r="L693" s="4">
        <f t="shared" si="36"/>
        <v>2014</v>
      </c>
      <c r="M693" s="12">
        <f>IF(L693=2012,M692,M692*(1+Data_FRED!C555))</f>
        <v>1.4358717838074864</v>
      </c>
      <c r="N693" s="4">
        <f t="shared" si="37"/>
        <v>1</v>
      </c>
      <c r="O693" s="19">
        <f>+N693*(Data_FRED!C555)</f>
        <v>-1.5022487778296994E-3</v>
      </c>
      <c r="P693" s="12">
        <f t="shared" si="38"/>
        <v>1.4358717838074864</v>
      </c>
    </row>
    <row r="694" spans="11:16" ht="12.5" x14ac:dyDescent="0.25">
      <c r="K694" s="38">
        <v>41963</v>
      </c>
      <c r="L694" s="4">
        <f t="shared" si="36"/>
        <v>2014</v>
      </c>
      <c r="M694" s="12">
        <f>IF(L694=2012,M693,M693*(1+Data_FRED!C556))</f>
        <v>1.4386934868315062</v>
      </c>
      <c r="N694" s="4">
        <f t="shared" si="37"/>
        <v>1</v>
      </c>
      <c r="O694" s="19">
        <f>+N694*(Data_FRED!C556)</f>
        <v>1.9651497131154641E-3</v>
      </c>
      <c r="P694" s="12">
        <f t="shared" si="38"/>
        <v>1.4386934868315062</v>
      </c>
    </row>
    <row r="695" spans="11:16" ht="12.5" x14ac:dyDescent="0.25">
      <c r="K695" s="38">
        <v>41964</v>
      </c>
      <c r="L695" s="4">
        <f t="shared" si="36"/>
        <v>2014</v>
      </c>
      <c r="M695" s="12">
        <f>IF(L695=2012,M694,M694*(1+Data_FRED!C557))</f>
        <v>1.4462080887848405</v>
      </c>
      <c r="N695" s="4">
        <f t="shared" si="37"/>
        <v>1</v>
      </c>
      <c r="O695" s="19">
        <f>+N695*(Data_FRED!C557)</f>
        <v>5.2232126037382535E-3</v>
      </c>
      <c r="P695" s="12">
        <f t="shared" si="38"/>
        <v>1.4462080887848405</v>
      </c>
    </row>
    <row r="696" spans="11:16" ht="12.5" x14ac:dyDescent="0.25">
      <c r="K696" s="38">
        <v>41967</v>
      </c>
      <c r="L696" s="4">
        <f t="shared" si="36"/>
        <v>2014</v>
      </c>
      <c r="M696" s="12">
        <f>IF(L696=2012,M695,M695*(1+Data_FRED!C558))</f>
        <v>1.4503442038372303</v>
      </c>
      <c r="N696" s="4">
        <f t="shared" si="37"/>
        <v>1</v>
      </c>
      <c r="O696" s="19">
        <f>+N696*(Data_FRED!C558)</f>
        <v>2.8599722850845412E-3</v>
      </c>
      <c r="P696" s="12">
        <f t="shared" si="38"/>
        <v>1.4503442038372303</v>
      </c>
    </row>
    <row r="697" spans="11:16" ht="12.5" x14ac:dyDescent="0.25">
      <c r="K697" s="38">
        <v>41968</v>
      </c>
      <c r="L697" s="4">
        <f t="shared" si="36"/>
        <v>2014</v>
      </c>
      <c r="M697" s="12">
        <f>IF(L697=2012,M696,M696*(1+Data_FRED!C559))</f>
        <v>1.4486752229812061</v>
      </c>
      <c r="N697" s="4">
        <f t="shared" si="37"/>
        <v>1</v>
      </c>
      <c r="O697" s="19">
        <f>+N697*(Data_FRED!C559)</f>
        <v>-1.1507481131779239E-3</v>
      </c>
      <c r="P697" s="12">
        <f t="shared" si="38"/>
        <v>1.4486752229812061</v>
      </c>
    </row>
    <row r="698" spans="11:16" ht="12.5" x14ac:dyDescent="0.25">
      <c r="K698" s="38">
        <v>41969</v>
      </c>
      <c r="L698" s="4">
        <f t="shared" si="36"/>
        <v>2014</v>
      </c>
      <c r="M698" s="12">
        <f>IF(L698=2012,M697,M697*(1+Data_FRED!C560))</f>
        <v>1.4527344529023927</v>
      </c>
      <c r="N698" s="4">
        <f t="shared" si="37"/>
        <v>1</v>
      </c>
      <c r="O698" s="19">
        <f>+N698*(Data_FRED!C560)</f>
        <v>2.8020289550014527E-3</v>
      </c>
      <c r="P698" s="12">
        <f t="shared" si="38"/>
        <v>1.4527344529023927</v>
      </c>
    </row>
    <row r="699" spans="11:16" ht="12.5" x14ac:dyDescent="0.25">
      <c r="K699" s="38">
        <v>41971</v>
      </c>
      <c r="L699" s="4">
        <f t="shared" si="36"/>
        <v>2014</v>
      </c>
      <c r="M699" s="12">
        <f>IF(L699=2012,M698,M698*(1+Data_FRED!C561))</f>
        <v>1.4490362917623951</v>
      </c>
      <c r="N699" s="4">
        <f t="shared" si="37"/>
        <v>1</v>
      </c>
      <c r="O699" s="19">
        <f>+N699*(Data_FRED!C561)</f>
        <v>-2.5456552865591015E-3</v>
      </c>
      <c r="P699" s="12">
        <f t="shared" si="38"/>
        <v>1.4490362917623951</v>
      </c>
    </row>
    <row r="700" spans="11:16" ht="12.5" x14ac:dyDescent="0.25">
      <c r="K700" s="38">
        <v>41974</v>
      </c>
      <c r="L700" s="4">
        <f t="shared" si="36"/>
        <v>2014</v>
      </c>
      <c r="M700" s="12">
        <f>IF(L700=2012,M699,M699*(1+Data_FRED!C562))</f>
        <v>1.4391064337144166</v>
      </c>
      <c r="N700" s="4">
        <f t="shared" si="37"/>
        <v>1</v>
      </c>
      <c r="O700" s="19">
        <f>+N700*(Data_FRED!C562)</f>
        <v>-6.8527324708350058E-3</v>
      </c>
      <c r="P700" s="12">
        <f t="shared" si="38"/>
        <v>1.4391064337144166</v>
      </c>
    </row>
    <row r="701" spans="11:16" ht="12.5" x14ac:dyDescent="0.25">
      <c r="K701" s="38">
        <v>41975</v>
      </c>
      <c r="L701" s="4">
        <f t="shared" si="36"/>
        <v>2014</v>
      </c>
      <c r="M701" s="12">
        <f>IF(L701=2012,M700,M700*(1+Data_FRED!C563))</f>
        <v>1.4482650719752321</v>
      </c>
      <c r="N701" s="4">
        <f t="shared" si="37"/>
        <v>1</v>
      </c>
      <c r="O701" s="19">
        <f>+N701*(Data_FRED!C563)</f>
        <v>6.3641145965672059E-3</v>
      </c>
      <c r="P701" s="12">
        <f t="shared" si="38"/>
        <v>1.4482650719752321</v>
      </c>
    </row>
    <row r="702" spans="11:16" ht="12.5" x14ac:dyDescent="0.25">
      <c r="K702" s="38">
        <v>41976</v>
      </c>
      <c r="L702" s="4">
        <f t="shared" si="36"/>
        <v>2014</v>
      </c>
      <c r="M702" s="12">
        <f>IF(L702=2012,M701,M701*(1+Data_FRED!C564))</f>
        <v>1.4537071594146482</v>
      </c>
      <c r="N702" s="4">
        <f t="shared" si="37"/>
        <v>1</v>
      </c>
      <c r="O702" s="19">
        <f>+N702*(Data_FRED!C564)</f>
        <v>3.7576597991097705E-3</v>
      </c>
      <c r="P702" s="12">
        <f t="shared" si="38"/>
        <v>1.4537071594146482</v>
      </c>
    </row>
    <row r="703" spans="11:16" ht="12.5" x14ac:dyDescent="0.25">
      <c r="K703" s="38">
        <v>41977</v>
      </c>
      <c r="L703" s="4">
        <f t="shared" si="36"/>
        <v>2014</v>
      </c>
      <c r="M703" s="12">
        <f>IF(L703=2012,M702,M702*(1+Data_FRED!C565))</f>
        <v>1.4520172301297603</v>
      </c>
      <c r="N703" s="4">
        <f t="shared" si="37"/>
        <v>1</v>
      </c>
      <c r="O703" s="19">
        <f>+N703*(Data_FRED!C565)</f>
        <v>-1.1624963624507377E-3</v>
      </c>
      <c r="P703" s="12">
        <f t="shared" si="38"/>
        <v>1.4520172301297603</v>
      </c>
    </row>
    <row r="704" spans="11:16" ht="12.5" x14ac:dyDescent="0.25">
      <c r="K704" s="38">
        <v>41978</v>
      </c>
      <c r="L704" s="4">
        <f t="shared" si="36"/>
        <v>2014</v>
      </c>
      <c r="M704" s="12">
        <f>IF(L704=2012,M703,M703*(1+Data_FRED!C566))</f>
        <v>1.4544330055394721</v>
      </c>
      <c r="N704" s="4">
        <f t="shared" si="37"/>
        <v>1</v>
      </c>
      <c r="O704" s="19">
        <f>+N704*(Data_FRED!C566)</f>
        <v>1.6637374265151782E-3</v>
      </c>
      <c r="P704" s="12">
        <f t="shared" si="38"/>
        <v>1.4544330055394721</v>
      </c>
    </row>
    <row r="705" spans="11:16" ht="12.5" x14ac:dyDescent="0.25">
      <c r="K705" s="38">
        <v>41981</v>
      </c>
      <c r="L705" s="4">
        <f t="shared" si="36"/>
        <v>2014</v>
      </c>
      <c r="M705" s="12">
        <f>IF(L705=2012,M704,M704*(1+Data_FRED!C567))</f>
        <v>1.443840378507584</v>
      </c>
      <c r="N705" s="4">
        <f t="shared" si="37"/>
        <v>1</v>
      </c>
      <c r="O705" s="19">
        <f>+N705*(Data_FRED!C567)</f>
        <v>-7.2829941231697731E-3</v>
      </c>
      <c r="P705" s="12">
        <f t="shared" si="38"/>
        <v>1.443840378507584</v>
      </c>
    </row>
    <row r="706" spans="11:16" ht="12.5" x14ac:dyDescent="0.25">
      <c r="K706" s="38">
        <v>41982</v>
      </c>
      <c r="L706" s="4">
        <f t="shared" si="36"/>
        <v>2014</v>
      </c>
      <c r="M706" s="12">
        <f>IF(L706=2012,M705,M705*(1+Data_FRED!C568))</f>
        <v>1.4434969515823151</v>
      </c>
      <c r="N706" s="4">
        <f t="shared" si="37"/>
        <v>1</v>
      </c>
      <c r="O706" s="19">
        <f>+N706*(Data_FRED!C568)</f>
        <v>-2.3785657360814608E-4</v>
      </c>
      <c r="P706" s="12">
        <f t="shared" si="38"/>
        <v>1.4434969515823151</v>
      </c>
    </row>
    <row r="707" spans="11:16" ht="12.5" x14ac:dyDescent="0.25">
      <c r="K707" s="38">
        <v>41983</v>
      </c>
      <c r="L707" s="4">
        <f t="shared" si="36"/>
        <v>2014</v>
      </c>
      <c r="M707" s="12">
        <f>IF(L707=2012,M706,M706*(1+Data_FRED!C569))</f>
        <v>1.4196993233805026</v>
      </c>
      <c r="N707" s="4">
        <f t="shared" si="37"/>
        <v>1</v>
      </c>
      <c r="O707" s="19">
        <f>+N707*(Data_FRED!C569)</f>
        <v>-1.6486095225712944E-2</v>
      </c>
      <c r="P707" s="12">
        <f t="shared" si="38"/>
        <v>1.4196993233805026</v>
      </c>
    </row>
    <row r="708" spans="11:16" ht="12.5" x14ac:dyDescent="0.25">
      <c r="K708" s="38">
        <v>41984</v>
      </c>
      <c r="L708" s="4">
        <f t="shared" si="36"/>
        <v>2014</v>
      </c>
      <c r="M708" s="12">
        <f>IF(L708=2012,M707,M707*(1+Data_FRED!C570))</f>
        <v>1.4261241198451318</v>
      </c>
      <c r="N708" s="4">
        <f t="shared" si="37"/>
        <v>1</v>
      </c>
      <c r="O708" s="19">
        <f>+N708*(Data_FRED!C570)</f>
        <v>4.5254627925939775E-3</v>
      </c>
      <c r="P708" s="12">
        <f t="shared" si="38"/>
        <v>1.4261241198451318</v>
      </c>
    </row>
    <row r="709" spans="11:16" ht="12.5" x14ac:dyDescent="0.25">
      <c r="K709" s="38">
        <v>41985</v>
      </c>
      <c r="L709" s="4">
        <f t="shared" si="36"/>
        <v>2014</v>
      </c>
      <c r="M709" s="12">
        <f>IF(L709=2012,M708,M708*(1+Data_FRED!C571))</f>
        <v>1.402812031212898</v>
      </c>
      <c r="N709" s="4">
        <f t="shared" si="37"/>
        <v>1</v>
      </c>
      <c r="O709" s="19">
        <f>+N709*(Data_FRED!C571)</f>
        <v>-1.6346465435817352E-2</v>
      </c>
      <c r="P709" s="12">
        <f t="shared" si="38"/>
        <v>1.402812031212898</v>
      </c>
    </row>
    <row r="710" spans="11:16" ht="12.5" x14ac:dyDescent="0.25">
      <c r="K710" s="38">
        <v>41988</v>
      </c>
      <c r="L710" s="4">
        <f t="shared" si="36"/>
        <v>2014</v>
      </c>
      <c r="M710" s="12">
        <f>IF(L710=2012,M709,M709*(1+Data_FRED!C572))</f>
        <v>1.3938862038485667</v>
      </c>
      <c r="N710" s="4">
        <f t="shared" si="37"/>
        <v>1</v>
      </c>
      <c r="O710" s="19">
        <f>+N710*(Data_FRED!C572)</f>
        <v>-6.3628106729409261E-3</v>
      </c>
      <c r="P710" s="12">
        <f t="shared" si="38"/>
        <v>1.3938862038485667</v>
      </c>
    </row>
    <row r="711" spans="11:16" ht="12.5" x14ac:dyDescent="0.25">
      <c r="K711" s="38">
        <v>41989</v>
      </c>
      <c r="L711" s="4">
        <f t="shared" si="36"/>
        <v>2014</v>
      </c>
      <c r="M711" s="12">
        <f>IF(L711=2012,M710,M710*(1+Data_FRED!C573))</f>
        <v>1.3820029720589015</v>
      </c>
      <c r="N711" s="4">
        <f t="shared" si="37"/>
        <v>1</v>
      </c>
      <c r="O711" s="19">
        <f>+N711*(Data_FRED!C573)</f>
        <v>-8.5252524609650115E-3</v>
      </c>
      <c r="P711" s="12">
        <f t="shared" si="38"/>
        <v>1.3820029720589015</v>
      </c>
    </row>
    <row r="712" spans="11:16" ht="12.5" x14ac:dyDescent="0.25">
      <c r="K712" s="38">
        <v>41990</v>
      </c>
      <c r="L712" s="4">
        <f t="shared" si="36"/>
        <v>2014</v>
      </c>
      <c r="M712" s="12">
        <f>IF(L712=2012,M711,M711*(1+Data_FRED!C574))</f>
        <v>1.4098476522638155</v>
      </c>
      <c r="N712" s="4">
        <f t="shared" si="37"/>
        <v>1</v>
      </c>
      <c r="O712" s="19">
        <f>+N712*(Data_FRED!C574)</f>
        <v>2.0148061015694455E-2</v>
      </c>
      <c r="P712" s="12">
        <f t="shared" si="38"/>
        <v>1.4098476522638155</v>
      </c>
    </row>
    <row r="713" spans="11:16" ht="12.5" x14ac:dyDescent="0.25">
      <c r="K713" s="38">
        <v>41991</v>
      </c>
      <c r="L713" s="4">
        <f t="shared" si="36"/>
        <v>2014</v>
      </c>
      <c r="M713" s="12">
        <f>IF(L713=2012,M712,M712*(1+Data_FRED!C575))</f>
        <v>1.4433052990503883</v>
      </c>
      <c r="N713" s="4">
        <f t="shared" si="37"/>
        <v>1</v>
      </c>
      <c r="O713" s="19">
        <f>+N713*(Data_FRED!C575)</f>
        <v>2.3731391638557114E-2</v>
      </c>
      <c r="P713" s="12">
        <f t="shared" si="38"/>
        <v>1.4433052990503883</v>
      </c>
    </row>
    <row r="714" spans="11:16" ht="12.5" x14ac:dyDescent="0.25">
      <c r="K714" s="38">
        <v>41992</v>
      </c>
      <c r="L714" s="4">
        <f t="shared" si="36"/>
        <v>2014</v>
      </c>
      <c r="M714" s="12">
        <f>IF(L714=2012,M713,M713*(1+Data_FRED!C576))</f>
        <v>1.4498863030837739</v>
      </c>
      <c r="N714" s="4">
        <f t="shared" si="37"/>
        <v>1</v>
      </c>
      <c r="O714" s="19">
        <f>+N714*(Data_FRED!C576)</f>
        <v>4.5596756540114657E-3</v>
      </c>
      <c r="P714" s="12">
        <f t="shared" si="38"/>
        <v>1.4498863030837739</v>
      </c>
    </row>
    <row r="715" spans="11:16" ht="12.5" x14ac:dyDescent="0.25">
      <c r="K715" s="38">
        <v>41995</v>
      </c>
      <c r="L715" s="4">
        <f t="shared" si="36"/>
        <v>2014</v>
      </c>
      <c r="M715" s="12">
        <f>IF(L715=2012,M714,M714*(1+Data_FRED!C577))</f>
        <v>1.4554004476372226</v>
      </c>
      <c r="N715" s="4">
        <f t="shared" si="37"/>
        <v>1</v>
      </c>
      <c r="O715" s="19">
        <f>+N715*(Data_FRED!C577)</f>
        <v>3.8031565245638006E-3</v>
      </c>
      <c r="P715" s="12">
        <f t="shared" si="38"/>
        <v>1.4554004476372226</v>
      </c>
    </row>
    <row r="716" spans="11:16" ht="12.5" x14ac:dyDescent="0.25">
      <c r="K716" s="38">
        <v>41996</v>
      </c>
      <c r="L716" s="4">
        <f t="shared" si="36"/>
        <v>2014</v>
      </c>
      <c r="M716" s="12">
        <f>IF(L716=2012,M715,M715*(1+Data_FRED!C578))</f>
        <v>1.457939968519649</v>
      </c>
      <c r="N716" s="4">
        <f t="shared" si="37"/>
        <v>1</v>
      </c>
      <c r="O716" s="19">
        <f>+N716*(Data_FRED!C578)</f>
        <v>1.7448949438961451E-3</v>
      </c>
      <c r="P716" s="12">
        <f t="shared" si="38"/>
        <v>1.457939968519649</v>
      </c>
    </row>
    <row r="717" spans="11:16" ht="12.5" x14ac:dyDescent="0.25">
      <c r="K717" s="38">
        <v>41997</v>
      </c>
      <c r="L717" s="4">
        <f t="shared" si="36"/>
        <v>2014</v>
      </c>
      <c r="M717" s="12">
        <f>IF(L717=2012,M716,M716*(1+Data_FRED!C579))</f>
        <v>1.4577368957460011</v>
      </c>
      <c r="N717" s="4">
        <f t="shared" si="37"/>
        <v>1</v>
      </c>
      <c r="O717" s="19">
        <f>+N717*(Data_FRED!C579)</f>
        <v>-1.3928747275794275E-4</v>
      </c>
      <c r="P717" s="12">
        <f t="shared" si="38"/>
        <v>1.4577368957460011</v>
      </c>
    </row>
    <row r="718" spans="11:16" ht="12.5" x14ac:dyDescent="0.25">
      <c r="K718" s="38">
        <v>41999</v>
      </c>
      <c r="L718" s="4">
        <f t="shared" si="36"/>
        <v>2014</v>
      </c>
      <c r="M718" s="12">
        <f>IF(L718=2012,M717,M717*(1+Data_FRED!C580))</f>
        <v>1.4625533230888843</v>
      </c>
      <c r="N718" s="4">
        <f t="shared" si="37"/>
        <v>1</v>
      </c>
      <c r="O718" s="19">
        <f>+N718*(Data_FRED!C580)</f>
        <v>3.3040443422532773E-3</v>
      </c>
      <c r="P718" s="12">
        <f t="shared" si="38"/>
        <v>1.4625533230888843</v>
      </c>
    </row>
    <row r="719" spans="11:16" ht="12.5" x14ac:dyDescent="0.25">
      <c r="K719" s="38">
        <v>42002</v>
      </c>
      <c r="L719" s="4">
        <f t="shared" si="36"/>
        <v>2014</v>
      </c>
      <c r="M719" s="12">
        <f>IF(L719=2012,M718,M718*(1+Data_FRED!C581))</f>
        <v>1.4638131373869969</v>
      </c>
      <c r="N719" s="4">
        <f t="shared" si="37"/>
        <v>1</v>
      </c>
      <c r="O719" s="19">
        <f>+N719*(Data_FRED!C581)</f>
        <v>8.6138007977164255E-4</v>
      </c>
      <c r="P719" s="12">
        <f t="shared" si="38"/>
        <v>1.4638131373869969</v>
      </c>
    </row>
    <row r="720" spans="11:16" ht="12.5" x14ac:dyDescent="0.25">
      <c r="K720" s="38">
        <v>42003</v>
      </c>
      <c r="L720" s="4">
        <f t="shared" si="36"/>
        <v>2014</v>
      </c>
      <c r="M720" s="12">
        <f>IF(L720=2012,M719,M719*(1+Data_FRED!C582))</f>
        <v>1.4566395640725671</v>
      </c>
      <c r="N720" s="4">
        <f t="shared" si="37"/>
        <v>1</v>
      </c>
      <c r="O720" s="19">
        <f>+N720*(Data_FRED!C582)</f>
        <v>-4.9006072778080582E-3</v>
      </c>
      <c r="P720" s="12">
        <f t="shared" si="38"/>
        <v>1.4566395640725671</v>
      </c>
    </row>
    <row r="721" spans="11:16" ht="12.5" x14ac:dyDescent="0.25">
      <c r="K721" s="38">
        <v>42004</v>
      </c>
      <c r="L721" s="4">
        <f t="shared" ref="L721:L784" si="39">+YEAR(K721)</f>
        <v>2014</v>
      </c>
      <c r="M721" s="12">
        <f>IF(L721=2012,M720,M720*(1+Data_FRED!C583))</f>
        <v>1.4415425303881935</v>
      </c>
      <c r="N721" s="4">
        <f t="shared" ref="N721:N784" si="40">+SUMIF($C$143:$C$153,L721,$D$143:$D$153)</f>
        <v>1</v>
      </c>
      <c r="O721" s="19">
        <f>+N721*(Data_FRED!C583)</f>
        <v>-1.036428918775506E-2</v>
      </c>
      <c r="P721" s="12">
        <f t="shared" ref="P721:P784" si="41">P720*(1+O721)</f>
        <v>1.4415425303881935</v>
      </c>
    </row>
    <row r="722" spans="11:16" ht="12.5" x14ac:dyDescent="0.25">
      <c r="K722" s="38">
        <v>42006</v>
      </c>
      <c r="L722" s="4">
        <f t="shared" si="39"/>
        <v>2015</v>
      </c>
      <c r="M722" s="12">
        <f>IF(L722=2012,M721,M721*(1+Data_FRED!C584))</f>
        <v>1.4410523407979501</v>
      </c>
      <c r="N722" s="4">
        <f t="shared" si="40"/>
        <v>1</v>
      </c>
      <c r="O722" s="19">
        <f>+N722*(Data_FRED!C584)</f>
        <v>-3.400451807075162E-4</v>
      </c>
      <c r="P722" s="12">
        <f t="shared" si="41"/>
        <v>1.4410523407979501</v>
      </c>
    </row>
    <row r="723" spans="11:16" ht="12.5" x14ac:dyDescent="0.25">
      <c r="K723" s="38">
        <v>42009</v>
      </c>
      <c r="L723" s="4">
        <f t="shared" si="39"/>
        <v>2015</v>
      </c>
      <c r="M723" s="12">
        <f>IF(L723=2012,M722,M722*(1+Data_FRED!C585))</f>
        <v>1.4144689377097646</v>
      </c>
      <c r="N723" s="4">
        <f t="shared" si="40"/>
        <v>1</v>
      </c>
      <c r="O723" s="19">
        <f>+N723*(Data_FRED!C585)</f>
        <v>-1.8447215507429587E-2</v>
      </c>
      <c r="P723" s="12">
        <f t="shared" si="41"/>
        <v>1.4144689377097646</v>
      </c>
    </row>
    <row r="724" spans="11:16" ht="12.5" x14ac:dyDescent="0.25">
      <c r="K724" s="38">
        <v>42010</v>
      </c>
      <c r="L724" s="4">
        <f t="shared" si="39"/>
        <v>2015</v>
      </c>
      <c r="M724" s="12">
        <f>IF(L724=2012,M723,M723*(1+Data_FRED!C586))</f>
        <v>1.401833106020409</v>
      </c>
      <c r="N724" s="4">
        <f t="shared" si="40"/>
        <v>1</v>
      </c>
      <c r="O724" s="19">
        <f>+N724*(Data_FRED!C586)</f>
        <v>-8.9332691248878455E-3</v>
      </c>
      <c r="P724" s="12">
        <f t="shared" si="41"/>
        <v>1.401833106020409</v>
      </c>
    </row>
    <row r="725" spans="11:16" ht="12.5" x14ac:dyDescent="0.25">
      <c r="K725" s="38">
        <v>42011</v>
      </c>
      <c r="L725" s="4">
        <f t="shared" si="39"/>
        <v>2015</v>
      </c>
      <c r="M725" s="12">
        <f>IF(L725=2012,M724,M724*(1+Data_FRED!C587))</f>
        <v>1.4180421047765246</v>
      </c>
      <c r="N725" s="4">
        <f t="shared" si="40"/>
        <v>1</v>
      </c>
      <c r="O725" s="19">
        <f>+N725*(Data_FRED!C587)</f>
        <v>1.1562716479232132E-2</v>
      </c>
      <c r="P725" s="12">
        <f t="shared" si="41"/>
        <v>1.4180421047765246</v>
      </c>
    </row>
    <row r="726" spans="11:16" ht="12.5" x14ac:dyDescent="0.25">
      <c r="K726" s="38">
        <v>42012</v>
      </c>
      <c r="L726" s="4">
        <f t="shared" si="39"/>
        <v>2015</v>
      </c>
      <c r="M726" s="12">
        <f>IF(L726=2012,M725,M725*(1+Data_FRED!C588))</f>
        <v>1.4431843206636374</v>
      </c>
      <c r="N726" s="4">
        <f t="shared" si="40"/>
        <v>1</v>
      </c>
      <c r="O726" s="19">
        <f>+N726*(Data_FRED!C588)</f>
        <v>1.7730232270553911E-2</v>
      </c>
      <c r="P726" s="12">
        <f t="shared" si="41"/>
        <v>1.4431843206636374</v>
      </c>
    </row>
    <row r="727" spans="11:16" ht="12.5" x14ac:dyDescent="0.25">
      <c r="K727" s="38">
        <v>42013</v>
      </c>
      <c r="L727" s="4">
        <f t="shared" si="39"/>
        <v>2015</v>
      </c>
      <c r="M727" s="12">
        <f>IF(L727=2012,M726,M726*(1+Data_FRED!C589))</f>
        <v>1.4310047067307219</v>
      </c>
      <c r="N727" s="4">
        <f t="shared" si="40"/>
        <v>1</v>
      </c>
      <c r="O727" s="19">
        <f>+N727*(Data_FRED!C589)</f>
        <v>-8.4394028943683176E-3</v>
      </c>
      <c r="P727" s="12">
        <f t="shared" si="41"/>
        <v>1.4310047067307219</v>
      </c>
    </row>
    <row r="728" spans="11:16" ht="12.5" x14ac:dyDescent="0.25">
      <c r="K728" s="38">
        <v>42016</v>
      </c>
      <c r="L728" s="4">
        <f t="shared" si="39"/>
        <v>2015</v>
      </c>
      <c r="M728" s="12">
        <f>IF(L728=2012,M727,M727*(1+Data_FRED!C590))</f>
        <v>1.4193755138931892</v>
      </c>
      <c r="N728" s="4">
        <f t="shared" si="40"/>
        <v>1</v>
      </c>
      <c r="O728" s="19">
        <f>+N728*(Data_FRED!C590)</f>
        <v>-8.1265930033877221E-3</v>
      </c>
      <c r="P728" s="12">
        <f t="shared" si="41"/>
        <v>1.4193755138931892</v>
      </c>
    </row>
    <row r="729" spans="11:16" ht="12.5" x14ac:dyDescent="0.25">
      <c r="K729" s="38">
        <v>42017</v>
      </c>
      <c r="L729" s="4">
        <f t="shared" si="39"/>
        <v>2015</v>
      </c>
      <c r="M729" s="12">
        <f>IF(L729=2012,M728,M728*(1+Data_FRED!C591))</f>
        <v>1.4157108352049512</v>
      </c>
      <c r="N729" s="4">
        <f t="shared" si="40"/>
        <v>1</v>
      </c>
      <c r="O729" s="19">
        <f>+N729*(Data_FRED!C591)</f>
        <v>-2.5818951027174481E-3</v>
      </c>
      <c r="P729" s="12">
        <f t="shared" si="41"/>
        <v>1.4157108352049512</v>
      </c>
    </row>
    <row r="730" spans="11:16" ht="12.5" x14ac:dyDescent="0.25">
      <c r="K730" s="38">
        <v>42018</v>
      </c>
      <c r="L730" s="4">
        <f t="shared" si="39"/>
        <v>2015</v>
      </c>
      <c r="M730" s="12">
        <f>IF(L730=2012,M729,M729*(1+Data_FRED!C592))</f>
        <v>1.4074572067794697</v>
      </c>
      <c r="N730" s="4">
        <f t="shared" si="40"/>
        <v>1</v>
      </c>
      <c r="O730" s="19">
        <f>+N730*(Data_FRED!C592)</f>
        <v>-5.8300241971988576E-3</v>
      </c>
      <c r="P730" s="12">
        <f t="shared" si="41"/>
        <v>1.4074572067794697</v>
      </c>
    </row>
    <row r="731" spans="11:16" ht="12.5" x14ac:dyDescent="0.25">
      <c r="K731" s="38">
        <v>42019</v>
      </c>
      <c r="L731" s="4">
        <f t="shared" si="39"/>
        <v>2015</v>
      </c>
      <c r="M731" s="12">
        <f>IF(L731=2012,M730,M730*(1+Data_FRED!C593))</f>
        <v>1.3943806410165518</v>
      </c>
      <c r="N731" s="4">
        <f t="shared" si="40"/>
        <v>1</v>
      </c>
      <c r="O731" s="19">
        <f>+N731*(Data_FRED!C593)</f>
        <v>-9.2909153471455157E-3</v>
      </c>
      <c r="P731" s="12">
        <f t="shared" si="41"/>
        <v>1.3943806410165518</v>
      </c>
    </row>
    <row r="732" spans="11:16" ht="12.5" x14ac:dyDescent="0.25">
      <c r="K732" s="38">
        <v>42020</v>
      </c>
      <c r="L732" s="4">
        <f t="shared" si="39"/>
        <v>2015</v>
      </c>
      <c r="M732" s="12">
        <f>IF(L732=2012,M731,M731*(1+Data_FRED!C594))</f>
        <v>1.4129745583328448</v>
      </c>
      <c r="N732" s="4">
        <f t="shared" si="40"/>
        <v>1</v>
      </c>
      <c r="O732" s="19">
        <f>+N732*(Data_FRED!C594)</f>
        <v>1.3334893478396E-2</v>
      </c>
      <c r="P732" s="12">
        <f t="shared" si="41"/>
        <v>1.4129745583328448</v>
      </c>
    </row>
    <row r="733" spans="11:16" ht="12.5" x14ac:dyDescent="0.25">
      <c r="K733" s="38">
        <v>42024</v>
      </c>
      <c r="L733" s="4">
        <f t="shared" si="39"/>
        <v>2015</v>
      </c>
      <c r="M733" s="12">
        <f>IF(L733=2012,M732,M732*(1+Data_FRED!C595))</f>
        <v>1.4151629027547961</v>
      </c>
      <c r="N733" s="4">
        <f t="shared" si="40"/>
        <v>1</v>
      </c>
      <c r="O733" s="19">
        <f>+N733*(Data_FRED!C595)</f>
        <v>1.5487500528907781E-3</v>
      </c>
      <c r="P733" s="12">
        <f t="shared" si="41"/>
        <v>1.4151629027547961</v>
      </c>
    </row>
    <row r="734" spans="11:16" ht="12.5" x14ac:dyDescent="0.25">
      <c r="K734" s="38">
        <v>42025</v>
      </c>
      <c r="L734" s="4">
        <f t="shared" si="39"/>
        <v>2015</v>
      </c>
      <c r="M734" s="12">
        <f>IF(L734=2012,M733,M733*(1+Data_FRED!C596))</f>
        <v>1.4218431673029956</v>
      </c>
      <c r="N734" s="4">
        <f t="shared" si="40"/>
        <v>1</v>
      </c>
      <c r="O734" s="19">
        <f>+N734*(Data_FRED!C596)</f>
        <v>4.7204915668688828E-3</v>
      </c>
      <c r="P734" s="12">
        <f t="shared" si="41"/>
        <v>1.4218431673029956</v>
      </c>
    </row>
    <row r="735" spans="11:16" ht="12.5" x14ac:dyDescent="0.25">
      <c r="K735" s="38">
        <v>42026</v>
      </c>
      <c r="L735" s="4">
        <f t="shared" si="39"/>
        <v>2015</v>
      </c>
      <c r="M735" s="12">
        <f>IF(L735=2012,M734,M734*(1+Data_FRED!C597))</f>
        <v>1.4433902876821245</v>
      </c>
      <c r="N735" s="4">
        <f t="shared" si="40"/>
        <v>1</v>
      </c>
      <c r="O735" s="19">
        <f>+N735*(Data_FRED!C597)</f>
        <v>1.5154358001382194E-2</v>
      </c>
      <c r="P735" s="12">
        <f t="shared" si="41"/>
        <v>1.4433902876821245</v>
      </c>
    </row>
    <row r="736" spans="11:16" ht="12.5" x14ac:dyDescent="0.25">
      <c r="K736" s="38">
        <v>42027</v>
      </c>
      <c r="L736" s="4">
        <f t="shared" si="39"/>
        <v>2015</v>
      </c>
      <c r="M736" s="12">
        <f>IF(L736=2012,M735,M735*(1+Data_FRED!C598))</f>
        <v>1.4354419170815118</v>
      </c>
      <c r="N736" s="4">
        <f t="shared" si="40"/>
        <v>1</v>
      </c>
      <c r="O736" s="19">
        <f>+N736*(Data_FRED!C598)</f>
        <v>-5.5067369293280901E-3</v>
      </c>
      <c r="P736" s="12">
        <f t="shared" si="41"/>
        <v>1.4354419170815118</v>
      </c>
    </row>
    <row r="737" spans="11:16" ht="12.5" x14ac:dyDescent="0.25">
      <c r="K737" s="38">
        <v>42030</v>
      </c>
      <c r="L737" s="4">
        <f t="shared" si="39"/>
        <v>2015</v>
      </c>
      <c r="M737" s="12">
        <f>IF(L737=2012,M736,M736*(1+Data_FRED!C599))</f>
        <v>1.4391240532446616</v>
      </c>
      <c r="N737" s="4">
        <f t="shared" si="40"/>
        <v>1</v>
      </c>
      <c r="O737" s="19">
        <f>+N737*(Data_FRED!C599)</f>
        <v>2.565158589374469E-3</v>
      </c>
      <c r="P737" s="12">
        <f t="shared" si="41"/>
        <v>1.4391240532446616</v>
      </c>
    </row>
    <row r="738" spans="11:16" ht="12.5" x14ac:dyDescent="0.25">
      <c r="K738" s="38">
        <v>42031</v>
      </c>
      <c r="L738" s="4">
        <f t="shared" si="39"/>
        <v>2015</v>
      </c>
      <c r="M738" s="12">
        <f>IF(L738=2012,M737,M737*(1+Data_FRED!C600))</f>
        <v>1.4197271519165933</v>
      </c>
      <c r="N738" s="4">
        <f t="shared" si="40"/>
        <v>1</v>
      </c>
      <c r="O738" s="19">
        <f>+N738*(Data_FRED!C600)</f>
        <v>-1.347826914874784E-2</v>
      </c>
      <c r="P738" s="12">
        <f t="shared" si="41"/>
        <v>1.4197271519165933</v>
      </c>
    </row>
    <row r="739" spans="11:16" ht="12.5" x14ac:dyDescent="0.25">
      <c r="K739" s="38">
        <v>42032</v>
      </c>
      <c r="L739" s="4">
        <f t="shared" si="39"/>
        <v>2015</v>
      </c>
      <c r="M739" s="12">
        <f>IF(L739=2012,M738,M738*(1+Data_FRED!C601))</f>
        <v>1.4004366151689456</v>
      </c>
      <c r="N739" s="4">
        <f t="shared" si="40"/>
        <v>1</v>
      </c>
      <c r="O739" s="19">
        <f>+N739*(Data_FRED!C601)</f>
        <v>-1.3587495823831957E-2</v>
      </c>
      <c r="P739" s="12">
        <f t="shared" si="41"/>
        <v>1.4004366151689456</v>
      </c>
    </row>
    <row r="740" spans="11:16" ht="12.5" x14ac:dyDescent="0.25">
      <c r="K740" s="38">
        <v>42033</v>
      </c>
      <c r="L740" s="4">
        <f t="shared" si="39"/>
        <v>2015</v>
      </c>
      <c r="M740" s="12">
        <f>IF(L740=2012,M739,M739*(1+Data_FRED!C602))</f>
        <v>1.413726106225031</v>
      </c>
      <c r="N740" s="4">
        <f t="shared" si="40"/>
        <v>1</v>
      </c>
      <c r="O740" s="19">
        <f>+N740*(Data_FRED!C602)</f>
        <v>9.4895341296701297E-3</v>
      </c>
      <c r="P740" s="12">
        <f t="shared" si="41"/>
        <v>1.413726106225031</v>
      </c>
    </row>
    <row r="741" spans="11:16" ht="12.5" x14ac:dyDescent="0.25">
      <c r="K741" s="38">
        <v>42034</v>
      </c>
      <c r="L741" s="4">
        <f t="shared" si="39"/>
        <v>2015</v>
      </c>
      <c r="M741" s="12">
        <f>IF(L741=2012,M740,M740*(1+Data_FRED!C603))</f>
        <v>1.3952386768864038</v>
      </c>
      <c r="N741" s="4">
        <f t="shared" si="40"/>
        <v>1</v>
      </c>
      <c r="O741" s="19">
        <f>+N741*(Data_FRED!C603)</f>
        <v>-1.3077094111243876E-2</v>
      </c>
      <c r="P741" s="12">
        <f t="shared" si="41"/>
        <v>1.3952386768864038</v>
      </c>
    </row>
    <row r="742" spans="11:16" ht="12.5" x14ac:dyDescent="0.25">
      <c r="K742" s="38">
        <v>42037</v>
      </c>
      <c r="L742" s="4">
        <f t="shared" si="39"/>
        <v>2015</v>
      </c>
      <c r="M742" s="12">
        <f>IF(L742=2012,M741,M741*(1+Data_FRED!C604))</f>
        <v>1.4132082030231006</v>
      </c>
      <c r="N742" s="4">
        <f t="shared" si="40"/>
        <v>1</v>
      </c>
      <c r="O742" s="19">
        <f>+N742*(Data_FRED!C604)</f>
        <v>1.2879177186226798E-2</v>
      </c>
      <c r="P742" s="12">
        <f t="shared" si="41"/>
        <v>1.4132082030231006</v>
      </c>
    </row>
    <row r="743" spans="11:16" ht="12.5" x14ac:dyDescent="0.25">
      <c r="K743" s="38">
        <v>42038</v>
      </c>
      <c r="L743" s="4">
        <f t="shared" si="39"/>
        <v>2015</v>
      </c>
      <c r="M743" s="12">
        <f>IF(L743=2012,M742,M742*(1+Data_FRED!C605))</f>
        <v>1.4334682557120768</v>
      </c>
      <c r="N743" s="4">
        <f t="shared" si="40"/>
        <v>1</v>
      </c>
      <c r="O743" s="19">
        <f>+N743*(Data_FRED!C605)</f>
        <v>1.4336212205417897E-2</v>
      </c>
      <c r="P743" s="12">
        <f t="shared" si="41"/>
        <v>1.4334682557120768</v>
      </c>
    </row>
    <row r="744" spans="11:16" ht="12.5" x14ac:dyDescent="0.25">
      <c r="K744" s="38">
        <v>42039</v>
      </c>
      <c r="L744" s="4">
        <f t="shared" si="39"/>
        <v>2015</v>
      </c>
      <c r="M744" s="12">
        <f>IF(L744=2012,M743,M743*(1+Data_FRED!C606))</f>
        <v>1.4274982946746932</v>
      </c>
      <c r="N744" s="4">
        <f t="shared" si="40"/>
        <v>1</v>
      </c>
      <c r="O744" s="19">
        <f>+N744*(Data_FRED!C606)</f>
        <v>-4.164697065034053E-3</v>
      </c>
      <c r="P744" s="12">
        <f t="shared" si="41"/>
        <v>1.4274982946746932</v>
      </c>
    </row>
    <row r="745" spans="11:16" ht="12.5" x14ac:dyDescent="0.25">
      <c r="K745" s="38">
        <v>42040</v>
      </c>
      <c r="L745" s="4">
        <f t="shared" si="39"/>
        <v>2015</v>
      </c>
      <c r="M745" s="12">
        <f>IF(L745=2012,M744,M744*(1+Data_FRED!C607))</f>
        <v>1.4421141728146494</v>
      </c>
      <c r="N745" s="4">
        <f t="shared" si="40"/>
        <v>1</v>
      </c>
      <c r="O745" s="19">
        <f>+N745*(Data_FRED!C607)</f>
        <v>1.0238806024834353E-2</v>
      </c>
      <c r="P745" s="12">
        <f t="shared" si="41"/>
        <v>1.4421141728146494</v>
      </c>
    </row>
    <row r="746" spans="11:16" ht="12.5" x14ac:dyDescent="0.25">
      <c r="K746" s="38">
        <v>42041</v>
      </c>
      <c r="L746" s="4">
        <f t="shared" si="39"/>
        <v>2015</v>
      </c>
      <c r="M746" s="12">
        <f>IF(L746=2012,M745,M745*(1+Data_FRED!C608))</f>
        <v>1.4371763682783389</v>
      </c>
      <c r="N746" s="4">
        <f t="shared" si="40"/>
        <v>1</v>
      </c>
      <c r="O746" s="19">
        <f>+N746*(Data_FRED!C608)</f>
        <v>-3.424003889146327E-3</v>
      </c>
      <c r="P746" s="12">
        <f t="shared" si="41"/>
        <v>1.4371763682783389</v>
      </c>
    </row>
    <row r="747" spans="11:16" ht="12.5" x14ac:dyDescent="0.25">
      <c r="K747" s="38">
        <v>42044</v>
      </c>
      <c r="L747" s="4">
        <f t="shared" si="39"/>
        <v>2015</v>
      </c>
      <c r="M747" s="12">
        <f>IF(L747=2012,M746,M746*(1+Data_FRED!C609))</f>
        <v>1.4310593880965297</v>
      </c>
      <c r="N747" s="4">
        <f t="shared" si="40"/>
        <v>1</v>
      </c>
      <c r="O747" s="19">
        <f>+N747*(Data_FRED!C609)</f>
        <v>-4.2562487923016503E-3</v>
      </c>
      <c r="P747" s="12">
        <f t="shared" si="41"/>
        <v>1.4310593880965297</v>
      </c>
    </row>
    <row r="748" spans="11:16" ht="12.5" x14ac:dyDescent="0.25">
      <c r="K748" s="38">
        <v>42045</v>
      </c>
      <c r="L748" s="4">
        <f t="shared" si="39"/>
        <v>2015</v>
      </c>
      <c r="M748" s="12">
        <f>IF(L748=2012,M747,M747*(1+Data_FRED!C610))</f>
        <v>1.4462557108482437</v>
      </c>
      <c r="N748" s="4">
        <f t="shared" si="40"/>
        <v>1</v>
      </c>
      <c r="O748" s="19">
        <f>+N748*(Data_FRED!C610)</f>
        <v>1.0618932294575799E-2</v>
      </c>
      <c r="P748" s="12">
        <f t="shared" si="41"/>
        <v>1.4462557108482437</v>
      </c>
    </row>
    <row r="749" spans="11:16" ht="12.5" x14ac:dyDescent="0.25">
      <c r="K749" s="38">
        <v>42046</v>
      </c>
      <c r="L749" s="4">
        <f t="shared" si="39"/>
        <v>2015</v>
      </c>
      <c r="M749" s="12">
        <f>IF(L749=2012,M748,M748*(1+Data_FRED!C611))</f>
        <v>1.4462137612104971</v>
      </c>
      <c r="N749" s="4">
        <f t="shared" si="40"/>
        <v>1</v>
      </c>
      <c r="O749" s="19">
        <f>+N749*(Data_FRED!C611)</f>
        <v>-2.900568511630124E-5</v>
      </c>
      <c r="P749" s="12">
        <f t="shared" si="41"/>
        <v>1.4462137612104971</v>
      </c>
    </row>
    <row r="750" spans="11:16" ht="12.5" x14ac:dyDescent="0.25">
      <c r="K750" s="38">
        <v>42047</v>
      </c>
      <c r="L750" s="4">
        <f t="shared" si="39"/>
        <v>2015</v>
      </c>
      <c r="M750" s="12">
        <f>IF(L750=2012,M749,M749*(1+Data_FRED!C612))</f>
        <v>1.4600949816267501</v>
      </c>
      <c r="N750" s="4">
        <f t="shared" si="40"/>
        <v>1</v>
      </c>
      <c r="O750" s="19">
        <f>+N750*(Data_FRED!C612)</f>
        <v>9.5983185809504629E-3</v>
      </c>
      <c r="P750" s="12">
        <f t="shared" si="41"/>
        <v>1.4600949816267501</v>
      </c>
    </row>
    <row r="751" spans="11:16" ht="12.5" x14ac:dyDescent="0.25">
      <c r="K751" s="38">
        <v>42048</v>
      </c>
      <c r="L751" s="4">
        <f t="shared" si="39"/>
        <v>2015</v>
      </c>
      <c r="M751" s="12">
        <f>IF(L751=2012,M750,M750*(1+Data_FRED!C613))</f>
        <v>1.4660323914831845</v>
      </c>
      <c r="N751" s="4">
        <f t="shared" si="40"/>
        <v>1</v>
      </c>
      <c r="O751" s="19">
        <f>+N751*(Data_FRED!C613)</f>
        <v>4.0664545328546334E-3</v>
      </c>
      <c r="P751" s="12">
        <f t="shared" si="41"/>
        <v>1.4660323914831845</v>
      </c>
    </row>
    <row r="752" spans="11:16" ht="12.5" x14ac:dyDescent="0.25">
      <c r="K752" s="38">
        <v>42052</v>
      </c>
      <c r="L752" s="4">
        <f t="shared" si="39"/>
        <v>2015</v>
      </c>
      <c r="M752" s="12">
        <f>IF(L752=2012,M751,M751*(1+Data_FRED!C614))</f>
        <v>1.4683725503719507</v>
      </c>
      <c r="N752" s="4">
        <f t="shared" si="40"/>
        <v>1</v>
      </c>
      <c r="O752" s="19">
        <f>+N752*(Data_FRED!C614)</f>
        <v>1.5962531949234387E-3</v>
      </c>
      <c r="P752" s="12">
        <f t="shared" si="41"/>
        <v>1.4683725503719507</v>
      </c>
    </row>
    <row r="753" spans="11:16" ht="12.5" x14ac:dyDescent="0.25">
      <c r="K753" s="38">
        <v>42053</v>
      </c>
      <c r="L753" s="4">
        <f t="shared" si="39"/>
        <v>2015</v>
      </c>
      <c r="M753" s="12">
        <f>IF(L753=2012,M752,M752*(1+Data_FRED!C615))</f>
        <v>1.4679110640498747</v>
      </c>
      <c r="N753" s="4">
        <f t="shared" si="40"/>
        <v>1</v>
      </c>
      <c r="O753" s="19">
        <f>+N753*(Data_FRED!C615)</f>
        <v>-3.1428422028125343E-4</v>
      </c>
      <c r="P753" s="12">
        <f t="shared" si="41"/>
        <v>1.4679110640498747</v>
      </c>
    </row>
    <row r="754" spans="11:16" ht="12.5" x14ac:dyDescent="0.25">
      <c r="K754" s="38">
        <v>42054</v>
      </c>
      <c r="L754" s="4">
        <f t="shared" si="39"/>
        <v>2015</v>
      </c>
      <c r="M754" s="12">
        <f>IF(L754=2012,M753,M753*(1+Data_FRED!C616))</f>
        <v>1.4663512162582371</v>
      </c>
      <c r="N754" s="4">
        <f t="shared" si="40"/>
        <v>1</v>
      </c>
      <c r="O754" s="19">
        <f>+N754*(Data_FRED!C616)</f>
        <v>-1.0626309930072469E-3</v>
      </c>
      <c r="P754" s="12">
        <f t="shared" si="41"/>
        <v>1.4663512162582371</v>
      </c>
    </row>
    <row r="755" spans="11:16" ht="12.5" x14ac:dyDescent="0.25">
      <c r="K755" s="38">
        <v>42055</v>
      </c>
      <c r="L755" s="4">
        <f t="shared" si="39"/>
        <v>2015</v>
      </c>
      <c r="M755" s="12">
        <f>IF(L755=2012,M754,M754*(1+Data_FRED!C617))</f>
        <v>1.4753073907962357</v>
      </c>
      <c r="N755" s="4">
        <f t="shared" si="40"/>
        <v>1</v>
      </c>
      <c r="O755" s="19">
        <f>+N755*(Data_FRED!C617)</f>
        <v>6.1077963032981041E-3</v>
      </c>
      <c r="P755" s="12">
        <f t="shared" si="41"/>
        <v>1.4753073907962357</v>
      </c>
    </row>
    <row r="756" spans="11:16" ht="12.5" x14ac:dyDescent="0.25">
      <c r="K756" s="38">
        <v>42058</v>
      </c>
      <c r="L756" s="4">
        <f t="shared" si="39"/>
        <v>2015</v>
      </c>
      <c r="M756" s="12">
        <f>IF(L756=2012,M755,M755*(1+Data_FRED!C618))</f>
        <v>1.4748598999492375</v>
      </c>
      <c r="N756" s="4">
        <f t="shared" si="40"/>
        <v>1</v>
      </c>
      <c r="O756" s="19">
        <f>+N756*(Data_FRED!C618)</f>
        <v>-3.0332041294573771E-4</v>
      </c>
      <c r="P756" s="12">
        <f t="shared" si="41"/>
        <v>1.4748598999492375</v>
      </c>
    </row>
    <row r="757" spans="11:16" ht="12.5" x14ac:dyDescent="0.25">
      <c r="K757" s="38">
        <v>42059</v>
      </c>
      <c r="L757" s="4">
        <f t="shared" si="39"/>
        <v>2015</v>
      </c>
      <c r="M757" s="12">
        <f>IF(L757=2012,M756,M756*(1+Data_FRED!C619))</f>
        <v>1.4789230505414859</v>
      </c>
      <c r="N757" s="4">
        <f t="shared" si="40"/>
        <v>1</v>
      </c>
      <c r="O757" s="19">
        <f>+N757*(Data_FRED!C619)</f>
        <v>2.7549400403308333E-3</v>
      </c>
      <c r="P757" s="12">
        <f t="shared" si="41"/>
        <v>1.4789230505414859</v>
      </c>
    </row>
    <row r="758" spans="11:16" ht="12.5" x14ac:dyDescent="0.25">
      <c r="K758" s="38">
        <v>42060</v>
      </c>
      <c r="L758" s="4">
        <f t="shared" si="39"/>
        <v>2015</v>
      </c>
      <c r="M758" s="12">
        <f>IF(L758=2012,M757,M757*(1+Data_FRED!C620))</f>
        <v>1.4777900815869685</v>
      </c>
      <c r="N758" s="4">
        <f t="shared" si="40"/>
        <v>1</v>
      </c>
      <c r="O758" s="19">
        <f>+N758*(Data_FRED!C620)</f>
        <v>-7.6607701401540612E-4</v>
      </c>
      <c r="P758" s="12">
        <f t="shared" si="41"/>
        <v>1.4777900815869685</v>
      </c>
    </row>
    <row r="759" spans="11:16" ht="12.5" x14ac:dyDescent="0.25">
      <c r="K759" s="38">
        <v>42061</v>
      </c>
      <c r="L759" s="4">
        <f t="shared" si="39"/>
        <v>2015</v>
      </c>
      <c r="M759" s="12">
        <f>IF(L759=2012,M758,M758*(1+Data_FRED!C621))</f>
        <v>1.4756072922611991</v>
      </c>
      <c r="N759" s="4">
        <f t="shared" si="40"/>
        <v>1</v>
      </c>
      <c r="O759" s="19">
        <f>+N759*(Data_FRED!C621)</f>
        <v>-1.477063185743682E-3</v>
      </c>
      <c r="P759" s="12">
        <f t="shared" si="41"/>
        <v>1.4756072922611991</v>
      </c>
    </row>
    <row r="760" spans="11:16" ht="12.5" x14ac:dyDescent="0.25">
      <c r="K760" s="38">
        <v>42062</v>
      </c>
      <c r="L760" s="4">
        <f t="shared" si="39"/>
        <v>2015</v>
      </c>
      <c r="M760" s="12">
        <f>IF(L760=2012,M759,M759*(1+Data_FRED!C622))</f>
        <v>1.4712384799374658</v>
      </c>
      <c r="N760" s="4">
        <f t="shared" si="40"/>
        <v>1</v>
      </c>
      <c r="O760" s="19">
        <f>+N760*(Data_FRED!C622)</f>
        <v>-2.9606876752680299E-3</v>
      </c>
      <c r="P760" s="12">
        <f t="shared" si="41"/>
        <v>1.4712384799374658</v>
      </c>
    </row>
    <row r="761" spans="11:16" ht="12.5" x14ac:dyDescent="0.25">
      <c r="K761" s="38">
        <v>42065</v>
      </c>
      <c r="L761" s="4">
        <f t="shared" si="39"/>
        <v>2015</v>
      </c>
      <c r="M761" s="12">
        <f>IF(L761=2012,M760,M760*(1+Data_FRED!C623))</f>
        <v>1.4802222871577839</v>
      </c>
      <c r="N761" s="4">
        <f t="shared" si="40"/>
        <v>1</v>
      </c>
      <c r="O761" s="19">
        <f>+N761*(Data_FRED!C623)</f>
        <v>6.1062889142892368E-3</v>
      </c>
      <c r="P761" s="12">
        <f t="shared" si="41"/>
        <v>1.4802222871577839</v>
      </c>
    </row>
    <row r="762" spans="11:16" ht="12.5" x14ac:dyDescent="0.25">
      <c r="K762" s="38">
        <v>42066</v>
      </c>
      <c r="L762" s="4">
        <f t="shared" si="39"/>
        <v>2015</v>
      </c>
      <c r="M762" s="12">
        <f>IF(L762=2012,M761,M761*(1+Data_FRED!C624))</f>
        <v>1.4734888488776234</v>
      </c>
      <c r="N762" s="4">
        <f t="shared" si="40"/>
        <v>1</v>
      </c>
      <c r="O762" s="19">
        <f>+N762*(Data_FRED!C624)</f>
        <v>-4.5489372363725104E-3</v>
      </c>
      <c r="P762" s="12">
        <f t="shared" si="41"/>
        <v>1.4734888488776234</v>
      </c>
    </row>
    <row r="763" spans="11:16" ht="12.5" x14ac:dyDescent="0.25">
      <c r="K763" s="38">
        <v>42067</v>
      </c>
      <c r="L763" s="4">
        <f t="shared" si="39"/>
        <v>2015</v>
      </c>
      <c r="M763" s="12">
        <f>IF(L763=2012,M762,M762*(1+Data_FRED!C625))</f>
        <v>1.4670082072591493</v>
      </c>
      <c r="N763" s="4">
        <f t="shared" si="40"/>
        <v>1</v>
      </c>
      <c r="O763" s="19">
        <f>+N763*(Data_FRED!C625)</f>
        <v>-4.3981612914209805E-3</v>
      </c>
      <c r="P763" s="12">
        <f t="shared" si="41"/>
        <v>1.4670082072591493</v>
      </c>
    </row>
    <row r="764" spans="11:16" ht="12.5" x14ac:dyDescent="0.25">
      <c r="K764" s="38">
        <v>42068</v>
      </c>
      <c r="L764" s="4">
        <f t="shared" si="39"/>
        <v>2015</v>
      </c>
      <c r="M764" s="12">
        <f>IF(L764=2012,M763,M763*(1+Data_FRED!C626))</f>
        <v>1.4687618110989105</v>
      </c>
      <c r="N764" s="4">
        <f t="shared" si="40"/>
        <v>1</v>
      </c>
      <c r="O764" s="19">
        <f>+N764*(Data_FRED!C626)</f>
        <v>1.1953606197183842E-3</v>
      </c>
      <c r="P764" s="12">
        <f t="shared" si="41"/>
        <v>1.4687618110989105</v>
      </c>
    </row>
    <row r="765" spans="11:16" ht="12.5" x14ac:dyDescent="0.25">
      <c r="K765" s="38">
        <v>42069</v>
      </c>
      <c r="L765" s="4">
        <f t="shared" si="39"/>
        <v>2015</v>
      </c>
      <c r="M765" s="12">
        <f>IF(L765=2012,M764,M764*(1+Data_FRED!C627))</f>
        <v>1.4477947332161332</v>
      </c>
      <c r="N765" s="4">
        <f t="shared" si="40"/>
        <v>1</v>
      </c>
      <c r="O765" s="19">
        <f>+N765*(Data_FRED!C627)</f>
        <v>-1.4275342485307393E-2</v>
      </c>
      <c r="P765" s="12">
        <f t="shared" si="41"/>
        <v>1.4477947332161332</v>
      </c>
    </row>
    <row r="766" spans="11:16" ht="12.5" x14ac:dyDescent="0.25">
      <c r="K766" s="38">
        <v>42072</v>
      </c>
      <c r="L766" s="4">
        <f t="shared" si="39"/>
        <v>2015</v>
      </c>
      <c r="M766" s="12">
        <f>IF(L766=2012,M765,M765*(1+Data_FRED!C628))</f>
        <v>1.4534942666654964</v>
      </c>
      <c r="N766" s="4">
        <f t="shared" si="40"/>
        <v>1</v>
      </c>
      <c r="O766" s="19">
        <f>+N766*(Data_FRED!C628)</f>
        <v>3.9366999468925627E-3</v>
      </c>
      <c r="P766" s="12">
        <f t="shared" si="41"/>
        <v>1.4534942666654964</v>
      </c>
    </row>
    <row r="767" spans="11:16" ht="12.5" x14ac:dyDescent="0.25">
      <c r="K767" s="38">
        <v>42073</v>
      </c>
      <c r="L767" s="4">
        <f t="shared" si="39"/>
        <v>2015</v>
      </c>
      <c r="M767" s="12">
        <f>IF(L767=2012,M766,M766*(1+Data_FRED!C629))</f>
        <v>1.4286295284268107</v>
      </c>
      <c r="N767" s="4">
        <f t="shared" si="40"/>
        <v>1</v>
      </c>
      <c r="O767" s="19">
        <f>+N767*(Data_FRED!C629)</f>
        <v>-1.7106870531886451E-2</v>
      </c>
      <c r="P767" s="12">
        <f t="shared" si="41"/>
        <v>1.4286295284268107</v>
      </c>
    </row>
    <row r="768" spans="11:16" ht="12.5" x14ac:dyDescent="0.25">
      <c r="K768" s="38">
        <v>42074</v>
      </c>
      <c r="L768" s="4">
        <f t="shared" si="39"/>
        <v>2015</v>
      </c>
      <c r="M768" s="12">
        <f>IF(L768=2012,M767,M767*(1+Data_FRED!C630))</f>
        <v>1.4258872752337222</v>
      </c>
      <c r="N768" s="4">
        <f t="shared" si="40"/>
        <v>1</v>
      </c>
      <c r="O768" s="19">
        <f>+N768*(Data_FRED!C630)</f>
        <v>-1.9194991693251124E-3</v>
      </c>
      <c r="P768" s="12">
        <f t="shared" si="41"/>
        <v>1.4258872752337222</v>
      </c>
    </row>
    <row r="769" spans="11:16" ht="12.5" x14ac:dyDescent="0.25">
      <c r="K769" s="38">
        <v>42075</v>
      </c>
      <c r="L769" s="4">
        <f t="shared" si="39"/>
        <v>2015</v>
      </c>
      <c r="M769" s="12">
        <f>IF(L769=2012,M768,M768*(1+Data_FRED!C631))</f>
        <v>1.4437432638362604</v>
      </c>
      <c r="N769" s="4">
        <f t="shared" si="40"/>
        <v>1</v>
      </c>
      <c r="O769" s="19">
        <f>+N769*(Data_FRED!C631)</f>
        <v>1.2522721054237218E-2</v>
      </c>
      <c r="P769" s="12">
        <f t="shared" si="41"/>
        <v>1.4437432638362604</v>
      </c>
    </row>
    <row r="770" spans="11:16" ht="12.5" x14ac:dyDescent="0.25">
      <c r="K770" s="38">
        <v>42076</v>
      </c>
      <c r="L770" s="4">
        <f t="shared" si="39"/>
        <v>2015</v>
      </c>
      <c r="M770" s="12">
        <f>IF(L770=2012,M769,M769*(1+Data_FRED!C632))</f>
        <v>1.4349462283718835</v>
      </c>
      <c r="N770" s="4">
        <f t="shared" si="40"/>
        <v>1</v>
      </c>
      <c r="O770" s="19">
        <f>+N770*(Data_FRED!C632)</f>
        <v>-6.0932131665859804E-3</v>
      </c>
      <c r="P770" s="12">
        <f t="shared" si="41"/>
        <v>1.4349462283718835</v>
      </c>
    </row>
    <row r="771" spans="11:16" ht="12.5" x14ac:dyDescent="0.25">
      <c r="K771" s="38">
        <v>42079</v>
      </c>
      <c r="L771" s="4">
        <f t="shared" si="39"/>
        <v>2015</v>
      </c>
      <c r="M771" s="12">
        <f>IF(L771=2012,M770,M770*(1+Data_FRED!C633))</f>
        <v>1.4542360521298074</v>
      </c>
      <c r="N771" s="4">
        <f t="shared" si="40"/>
        <v>1</v>
      </c>
      <c r="O771" s="19">
        <f>+N771*(Data_FRED!C633)</f>
        <v>1.3442889619502027E-2</v>
      </c>
      <c r="P771" s="12">
        <f t="shared" si="41"/>
        <v>1.4542360521298074</v>
      </c>
    </row>
    <row r="772" spans="11:16" ht="12.5" x14ac:dyDescent="0.25">
      <c r="K772" s="38">
        <v>42080</v>
      </c>
      <c r="L772" s="4">
        <f t="shared" si="39"/>
        <v>2015</v>
      </c>
      <c r="M772" s="12">
        <f>IF(L772=2012,M771,M771*(1+Data_FRED!C634))</f>
        <v>1.4493996411427037</v>
      </c>
      <c r="N772" s="4">
        <f t="shared" si="40"/>
        <v>1</v>
      </c>
      <c r="O772" s="19">
        <f>+N772*(Data_FRED!C634)</f>
        <v>-3.3257399856237396E-3</v>
      </c>
      <c r="P772" s="12">
        <f t="shared" si="41"/>
        <v>1.4493996411427037</v>
      </c>
    </row>
    <row r="773" spans="11:16" ht="12.5" x14ac:dyDescent="0.25">
      <c r="K773" s="38">
        <v>42081</v>
      </c>
      <c r="L773" s="4">
        <f t="shared" si="39"/>
        <v>2015</v>
      </c>
      <c r="M773" s="12">
        <f>IF(L773=2012,M772,M772*(1+Data_FRED!C635))</f>
        <v>1.466915803393479</v>
      </c>
      <c r="N773" s="4">
        <f t="shared" si="40"/>
        <v>1</v>
      </c>
      <c r="O773" s="19">
        <f>+N773*(Data_FRED!C635)</f>
        <v>1.2085115625505266E-2</v>
      </c>
      <c r="P773" s="12">
        <f t="shared" si="41"/>
        <v>1.466915803393479</v>
      </c>
    </row>
    <row r="774" spans="11:16" ht="12.5" x14ac:dyDescent="0.25">
      <c r="K774" s="38">
        <v>42082</v>
      </c>
      <c r="L774" s="4">
        <f t="shared" si="39"/>
        <v>2015</v>
      </c>
      <c r="M774" s="12">
        <f>IF(L774=2012,M773,M773*(1+Data_FRED!C636))</f>
        <v>1.4597506553883939</v>
      </c>
      <c r="N774" s="4">
        <f t="shared" si="40"/>
        <v>1</v>
      </c>
      <c r="O774" s="19">
        <f>+N774*(Data_FRED!C636)</f>
        <v>-4.8844984753110381E-3</v>
      </c>
      <c r="P774" s="12">
        <f t="shared" si="41"/>
        <v>1.4597506553883939</v>
      </c>
    </row>
    <row r="775" spans="11:16" ht="12.5" x14ac:dyDescent="0.25">
      <c r="K775" s="38">
        <v>42083</v>
      </c>
      <c r="L775" s="4">
        <f t="shared" si="39"/>
        <v>2015</v>
      </c>
      <c r="M775" s="12">
        <f>IF(L775=2012,M774,M774*(1+Data_FRED!C637))</f>
        <v>1.4728480421997545</v>
      </c>
      <c r="N775" s="4">
        <f t="shared" si="40"/>
        <v>1</v>
      </c>
      <c r="O775" s="19">
        <f>+N775*(Data_FRED!C637)</f>
        <v>8.9723452173247273E-3</v>
      </c>
      <c r="P775" s="12">
        <f t="shared" si="41"/>
        <v>1.4728480421997545</v>
      </c>
    </row>
    <row r="776" spans="11:16" ht="12.5" x14ac:dyDescent="0.25">
      <c r="K776" s="38">
        <v>42086</v>
      </c>
      <c r="L776" s="4">
        <f t="shared" si="39"/>
        <v>2015</v>
      </c>
      <c r="M776" s="12">
        <f>IF(L776=2012,M775,M775*(1+Data_FRED!C638))</f>
        <v>1.4702747216343546</v>
      </c>
      <c r="N776" s="4">
        <f t="shared" si="40"/>
        <v>1</v>
      </c>
      <c r="O776" s="19">
        <f>+N776*(Data_FRED!C638)</f>
        <v>-1.7471731581735757E-3</v>
      </c>
      <c r="P776" s="12">
        <f t="shared" si="41"/>
        <v>1.4702747216343546</v>
      </c>
    </row>
    <row r="777" spans="11:16" ht="12.5" x14ac:dyDescent="0.25">
      <c r="K777" s="38">
        <v>42087</v>
      </c>
      <c r="L777" s="4">
        <f t="shared" si="39"/>
        <v>2015</v>
      </c>
      <c r="M777" s="12">
        <f>IF(L777=2012,M776,M776*(1+Data_FRED!C639))</f>
        <v>1.4612202070393823</v>
      </c>
      <c r="N777" s="4">
        <f t="shared" si="40"/>
        <v>1</v>
      </c>
      <c r="O777" s="19">
        <f>+N777*(Data_FRED!C639)</f>
        <v>-6.1583828258348948E-3</v>
      </c>
      <c r="P777" s="12">
        <f t="shared" si="41"/>
        <v>1.4612202070393823</v>
      </c>
    </row>
    <row r="778" spans="11:16" ht="12.5" x14ac:dyDescent="0.25">
      <c r="K778" s="38">
        <v>42088</v>
      </c>
      <c r="L778" s="4">
        <f t="shared" si="39"/>
        <v>2015</v>
      </c>
      <c r="M778" s="12">
        <f>IF(L778=2012,M777,M777*(1+Data_FRED!C640))</f>
        <v>1.4397900242252077</v>
      </c>
      <c r="N778" s="4">
        <f t="shared" si="40"/>
        <v>1</v>
      </c>
      <c r="O778" s="19">
        <f>+N778*(Data_FRED!C640)</f>
        <v>-1.4665950218136469E-2</v>
      </c>
      <c r="P778" s="12">
        <f t="shared" si="41"/>
        <v>1.4397900242252077</v>
      </c>
    </row>
    <row r="779" spans="11:16" ht="12.5" x14ac:dyDescent="0.25">
      <c r="K779" s="38">
        <v>42089</v>
      </c>
      <c r="L779" s="4">
        <f t="shared" si="39"/>
        <v>2015</v>
      </c>
      <c r="M779" s="12">
        <f>IF(L779=2012,M778,M778*(1+Data_FRED!C641))</f>
        <v>1.4363629502673669</v>
      </c>
      <c r="N779" s="4">
        <f t="shared" si="40"/>
        <v>1</v>
      </c>
      <c r="O779" s="19">
        <f>+N779*(Data_FRED!C641)</f>
        <v>-2.380259551864185E-3</v>
      </c>
      <c r="P779" s="12">
        <f t="shared" si="41"/>
        <v>1.4363629502673669</v>
      </c>
    </row>
    <row r="780" spans="11:16" ht="12.5" x14ac:dyDescent="0.25">
      <c r="K780" s="38">
        <v>42090</v>
      </c>
      <c r="L780" s="4">
        <f t="shared" si="39"/>
        <v>2015</v>
      </c>
      <c r="M780" s="12">
        <f>IF(L780=2012,M779,M779*(1+Data_FRED!C642))</f>
        <v>1.439760959497089</v>
      </c>
      <c r="N780" s="4">
        <f t="shared" si="40"/>
        <v>1</v>
      </c>
      <c r="O780" s="19">
        <f>+N780*(Data_FRED!C642)</f>
        <v>2.3657037582941712E-3</v>
      </c>
      <c r="P780" s="12">
        <f t="shared" si="41"/>
        <v>1.439760959497089</v>
      </c>
    </row>
    <row r="781" spans="11:16" ht="12.5" x14ac:dyDescent="0.25">
      <c r="K781" s="38">
        <v>42093</v>
      </c>
      <c r="L781" s="4">
        <f t="shared" si="39"/>
        <v>2015</v>
      </c>
      <c r="M781" s="12">
        <f>IF(L781=2012,M780,M780*(1+Data_FRED!C643))</f>
        <v>1.4572719035902864</v>
      </c>
      <c r="N781" s="4">
        <f t="shared" si="40"/>
        <v>1</v>
      </c>
      <c r="O781" s="19">
        <f>+N781*(Data_FRED!C643)</f>
        <v>1.2162396804615399E-2</v>
      </c>
      <c r="P781" s="12">
        <f t="shared" si="41"/>
        <v>1.4572719035902864</v>
      </c>
    </row>
    <row r="782" spans="11:16" ht="12.5" x14ac:dyDescent="0.25">
      <c r="K782" s="38">
        <v>42094</v>
      </c>
      <c r="L782" s="4">
        <f t="shared" si="39"/>
        <v>2015</v>
      </c>
      <c r="M782" s="12">
        <f>IF(L782=2012,M781,M781*(1+Data_FRED!C644))</f>
        <v>1.4443974324687441</v>
      </c>
      <c r="N782" s="4">
        <f t="shared" si="40"/>
        <v>1</v>
      </c>
      <c r="O782" s="19">
        <f>+N782*(Data_FRED!C644)</f>
        <v>-8.8346389509214723E-3</v>
      </c>
      <c r="P782" s="12">
        <f t="shared" si="41"/>
        <v>1.4443974324687441</v>
      </c>
    </row>
    <row r="783" spans="11:16" ht="12.5" x14ac:dyDescent="0.25">
      <c r="K783" s="38">
        <v>42095</v>
      </c>
      <c r="L783" s="4">
        <f t="shared" si="39"/>
        <v>2015</v>
      </c>
      <c r="M783" s="12">
        <f>IF(L783=2012,M782,M782*(1+Data_FRED!C645))</f>
        <v>1.4386584403581018</v>
      </c>
      <c r="N783" s="4">
        <f t="shared" si="40"/>
        <v>1</v>
      </c>
      <c r="O783" s="19">
        <f>+N783*(Data_FRED!C645)</f>
        <v>-3.9732777015764314E-3</v>
      </c>
      <c r="P783" s="12">
        <f t="shared" si="41"/>
        <v>1.4386584403581018</v>
      </c>
    </row>
    <row r="784" spans="11:16" ht="12.5" x14ac:dyDescent="0.25">
      <c r="K784" s="38">
        <v>42096</v>
      </c>
      <c r="L784" s="4">
        <f t="shared" si="39"/>
        <v>2015</v>
      </c>
      <c r="M784" s="12">
        <f>IF(L784=2012,M783,M783*(1+Data_FRED!C646))</f>
        <v>1.443727471015827</v>
      </c>
      <c r="N784" s="4">
        <f t="shared" si="40"/>
        <v>1</v>
      </c>
      <c r="O784" s="19">
        <f>+N784*(Data_FRED!C646)</f>
        <v>3.5234427543923289E-3</v>
      </c>
      <c r="P784" s="12">
        <f t="shared" si="41"/>
        <v>1.443727471015827</v>
      </c>
    </row>
    <row r="785" spans="11:16" ht="12.5" x14ac:dyDescent="0.25">
      <c r="K785" s="38">
        <v>42100</v>
      </c>
      <c r="L785" s="4">
        <f t="shared" ref="L785:L848" si="42">+YEAR(K785)</f>
        <v>2015</v>
      </c>
      <c r="M785" s="12">
        <f>IF(L785=2012,M784,M784*(1+Data_FRED!C647))</f>
        <v>1.4532373001502201</v>
      </c>
      <c r="N785" s="4">
        <f t="shared" ref="N785:N848" si="43">+SUMIF($C$143:$C$153,L785,$D$143:$D$153)</f>
        <v>1</v>
      </c>
      <c r="O785" s="19">
        <f>+N785*(Data_FRED!C647)</f>
        <v>6.586997425284128E-3</v>
      </c>
      <c r="P785" s="12">
        <f t="shared" ref="P785:P848" si="44">P784*(1+O785)</f>
        <v>1.4532373001502201</v>
      </c>
    </row>
    <row r="786" spans="11:16" ht="12.5" x14ac:dyDescent="0.25">
      <c r="K786" s="38">
        <v>42101</v>
      </c>
      <c r="L786" s="4">
        <f t="shared" si="42"/>
        <v>2015</v>
      </c>
      <c r="M786" s="12">
        <f>IF(L786=2012,M785,M785*(1+Data_FRED!C648))</f>
        <v>1.4502377980003593</v>
      </c>
      <c r="N786" s="4">
        <f t="shared" si="43"/>
        <v>1</v>
      </c>
      <c r="O786" s="19">
        <f>+N786*(Data_FRED!C648)</f>
        <v>-2.0640140117176337E-3</v>
      </c>
      <c r="P786" s="12">
        <f t="shared" si="44"/>
        <v>1.4502377980003593</v>
      </c>
    </row>
    <row r="787" spans="11:16" ht="12.5" x14ac:dyDescent="0.25">
      <c r="K787" s="38">
        <v>42102</v>
      </c>
      <c r="L787" s="4">
        <f t="shared" si="42"/>
        <v>2015</v>
      </c>
      <c r="M787" s="12">
        <f>IF(L787=2012,M786,M786*(1+Data_FRED!C649))</f>
        <v>1.4541230228995088</v>
      </c>
      <c r="N787" s="4">
        <f t="shared" si="43"/>
        <v>1</v>
      </c>
      <c r="O787" s="19">
        <f>+N787*(Data_FRED!C649)</f>
        <v>2.6790260911049436E-3</v>
      </c>
      <c r="P787" s="12">
        <f t="shared" si="44"/>
        <v>1.4541230228995088</v>
      </c>
    </row>
    <row r="788" spans="11:16" ht="12.5" x14ac:dyDescent="0.25">
      <c r="K788" s="38">
        <v>42103</v>
      </c>
      <c r="L788" s="4">
        <f t="shared" si="42"/>
        <v>2015</v>
      </c>
      <c r="M788" s="12">
        <f>IF(L788=2012,M787,M787*(1+Data_FRED!C650))</f>
        <v>1.4605903246988734</v>
      </c>
      <c r="N788" s="4">
        <f t="shared" si="43"/>
        <v>1</v>
      </c>
      <c r="O788" s="19">
        <f>+N788*(Data_FRED!C650)</f>
        <v>4.4475616557317519E-3</v>
      </c>
      <c r="P788" s="12">
        <f t="shared" si="44"/>
        <v>1.4605903246988734</v>
      </c>
    </row>
    <row r="789" spans="11:16" ht="12.5" x14ac:dyDescent="0.25">
      <c r="K789" s="38">
        <v>42104</v>
      </c>
      <c r="L789" s="4">
        <f t="shared" si="42"/>
        <v>2015</v>
      </c>
      <c r="M789" s="12">
        <f>IF(L789=2012,M788,M788*(1+Data_FRED!C651))</f>
        <v>1.468169789930504</v>
      </c>
      <c r="N789" s="4">
        <f t="shared" si="43"/>
        <v>1</v>
      </c>
      <c r="O789" s="19">
        <f>+N789*(Data_FRED!C651)</f>
        <v>5.1893163356351961E-3</v>
      </c>
      <c r="P789" s="12">
        <f t="shared" si="44"/>
        <v>1.468169789930504</v>
      </c>
    </row>
    <row r="790" spans="11:16" ht="12.5" x14ac:dyDescent="0.25">
      <c r="K790" s="38">
        <v>42107</v>
      </c>
      <c r="L790" s="4">
        <f t="shared" si="42"/>
        <v>2015</v>
      </c>
      <c r="M790" s="12">
        <f>IF(L790=2012,M789,M789*(1+Data_FRED!C652))</f>
        <v>1.4614283267640735</v>
      </c>
      <c r="N790" s="4">
        <f t="shared" si="43"/>
        <v>1</v>
      </c>
      <c r="O790" s="19">
        <f>+N790*(Data_FRED!C652)</f>
        <v>-4.5917462766684588E-3</v>
      </c>
      <c r="P790" s="12">
        <f t="shared" si="44"/>
        <v>1.4614283267640735</v>
      </c>
    </row>
    <row r="791" spans="11:16" ht="12.5" x14ac:dyDescent="0.25">
      <c r="K791" s="38">
        <v>42108</v>
      </c>
      <c r="L791" s="4">
        <f t="shared" si="42"/>
        <v>2015</v>
      </c>
      <c r="M791" s="12">
        <f>IF(L791=2012,M790,M790*(1+Data_FRED!C653))</f>
        <v>1.463808054764143</v>
      </c>
      <c r="N791" s="4">
        <f t="shared" si="43"/>
        <v>1</v>
      </c>
      <c r="O791" s="19">
        <f>+N791*(Data_FRED!C653)</f>
        <v>1.6283576529126241E-3</v>
      </c>
      <c r="P791" s="12">
        <f t="shared" si="44"/>
        <v>1.463808054764143</v>
      </c>
    </row>
    <row r="792" spans="11:16" ht="12.5" x14ac:dyDescent="0.25">
      <c r="K792" s="38">
        <v>42109</v>
      </c>
      <c r="L792" s="4">
        <f t="shared" si="42"/>
        <v>2015</v>
      </c>
      <c r="M792" s="12">
        <f>IF(L792=2012,M791,M791*(1+Data_FRED!C654))</f>
        <v>1.4713248359038602</v>
      </c>
      <c r="N792" s="4">
        <f t="shared" si="43"/>
        <v>1</v>
      </c>
      <c r="O792" s="19">
        <f>+N792*(Data_FRED!C654)</f>
        <v>5.1350866086935787E-3</v>
      </c>
      <c r="P792" s="12">
        <f t="shared" si="44"/>
        <v>1.4713248359038602</v>
      </c>
    </row>
    <row r="793" spans="11:16" ht="12.5" x14ac:dyDescent="0.25">
      <c r="K793" s="38">
        <v>42110</v>
      </c>
      <c r="L793" s="4">
        <f t="shared" si="42"/>
        <v>2015</v>
      </c>
      <c r="M793" s="12">
        <f>IF(L793=2012,M792,M792*(1+Data_FRED!C655))</f>
        <v>1.4701789714370548</v>
      </c>
      <c r="N793" s="4">
        <f t="shared" si="43"/>
        <v>1</v>
      </c>
      <c r="O793" s="19">
        <f>+N793*(Data_FRED!C655)</f>
        <v>-7.7879774665911791E-4</v>
      </c>
      <c r="P793" s="12">
        <f t="shared" si="44"/>
        <v>1.4701789714370548</v>
      </c>
    </row>
    <row r="794" spans="11:16" ht="12.5" x14ac:dyDescent="0.25">
      <c r="K794" s="38">
        <v>42111</v>
      </c>
      <c r="L794" s="4">
        <f t="shared" si="42"/>
        <v>2015</v>
      </c>
      <c r="M794" s="12">
        <f>IF(L794=2012,M793,M793*(1+Data_FRED!C656))</f>
        <v>1.4534546918226185</v>
      </c>
      <c r="N794" s="4">
        <f t="shared" si="43"/>
        <v>1</v>
      </c>
      <c r="O794" s="19">
        <f>+N794*(Data_FRED!C656)</f>
        <v>-1.1375675981876396E-2</v>
      </c>
      <c r="P794" s="12">
        <f t="shared" si="44"/>
        <v>1.4534546918226185</v>
      </c>
    </row>
    <row r="795" spans="11:16" ht="12.5" x14ac:dyDescent="0.25">
      <c r="K795" s="38">
        <v>42114</v>
      </c>
      <c r="L795" s="4">
        <f t="shared" si="42"/>
        <v>2015</v>
      </c>
      <c r="M795" s="12">
        <f>IF(L795=2012,M794,M794*(1+Data_FRED!C657))</f>
        <v>1.4668159552227371</v>
      </c>
      <c r="N795" s="4">
        <f t="shared" si="43"/>
        <v>1</v>
      </c>
      <c r="O795" s="19">
        <f>+N795*(Data_FRED!C657)</f>
        <v>9.1927622342074314E-3</v>
      </c>
      <c r="P795" s="12">
        <f t="shared" si="44"/>
        <v>1.4668159552227371</v>
      </c>
    </row>
    <row r="796" spans="11:16" ht="12.5" x14ac:dyDescent="0.25">
      <c r="K796" s="38">
        <v>42115</v>
      </c>
      <c r="L796" s="4">
        <f t="shared" si="42"/>
        <v>2015</v>
      </c>
      <c r="M796" s="12">
        <f>IF(L796=2012,M795,M795*(1+Data_FRED!C658))</f>
        <v>1.4646424748297528</v>
      </c>
      <c r="N796" s="4">
        <f t="shared" si="43"/>
        <v>1</v>
      </c>
      <c r="O796" s="19">
        <f>+N796*(Data_FRED!C658)</f>
        <v>-1.4817676241149391E-3</v>
      </c>
      <c r="P796" s="12">
        <f t="shared" si="44"/>
        <v>1.4646424748297528</v>
      </c>
    </row>
    <row r="797" spans="11:16" ht="12.5" x14ac:dyDescent="0.25">
      <c r="K797" s="38">
        <v>42116</v>
      </c>
      <c r="L797" s="4">
        <f t="shared" si="42"/>
        <v>2015</v>
      </c>
      <c r="M797" s="12">
        <f>IF(L797=2012,M796,M796*(1+Data_FRED!C659))</f>
        <v>1.4720749788393777</v>
      </c>
      <c r="N797" s="4">
        <f t="shared" si="43"/>
        <v>1</v>
      </c>
      <c r="O797" s="19">
        <f>+N797*(Data_FRED!C659)</f>
        <v>5.0746200095614369E-3</v>
      </c>
      <c r="P797" s="12">
        <f t="shared" si="44"/>
        <v>1.4720749788393777</v>
      </c>
    </row>
    <row r="798" spans="11:16" ht="12.5" x14ac:dyDescent="0.25">
      <c r="K798" s="38">
        <v>42117</v>
      </c>
      <c r="L798" s="4">
        <f t="shared" si="42"/>
        <v>2015</v>
      </c>
      <c r="M798" s="12">
        <f>IF(L798=2012,M797,M797*(1+Data_FRED!C660))</f>
        <v>1.4755416486772677</v>
      </c>
      <c r="N798" s="4">
        <f t="shared" si="43"/>
        <v>1</v>
      </c>
      <c r="O798" s="19">
        <f>+N798*(Data_FRED!C660)</f>
        <v>2.3549546644853884E-3</v>
      </c>
      <c r="P798" s="12">
        <f t="shared" si="44"/>
        <v>1.4755416486772677</v>
      </c>
    </row>
    <row r="799" spans="11:16" ht="12.5" x14ac:dyDescent="0.25">
      <c r="K799" s="38">
        <v>42118</v>
      </c>
      <c r="L799" s="4">
        <f t="shared" si="42"/>
        <v>2015</v>
      </c>
      <c r="M799" s="12">
        <f>IF(L799=2012,M798,M798*(1+Data_FRED!C661))</f>
        <v>1.4788620041861371</v>
      </c>
      <c r="N799" s="4">
        <f t="shared" si="43"/>
        <v>1</v>
      </c>
      <c r="O799" s="19">
        <f>+N799*(Data_FRED!C661)</f>
        <v>2.2502621405813723E-3</v>
      </c>
      <c r="P799" s="12">
        <f t="shared" si="44"/>
        <v>1.4788620041861371</v>
      </c>
    </row>
    <row r="800" spans="11:16" ht="12.5" x14ac:dyDescent="0.25">
      <c r="K800" s="38">
        <v>42121</v>
      </c>
      <c r="L800" s="4">
        <f t="shared" si="42"/>
        <v>2015</v>
      </c>
      <c r="M800" s="12">
        <f>IF(L800=2012,M799,M799*(1+Data_FRED!C662))</f>
        <v>1.4727248690400268</v>
      </c>
      <c r="N800" s="4">
        <f t="shared" si="43"/>
        <v>1</v>
      </c>
      <c r="O800" s="19">
        <f>+N800*(Data_FRED!C662)</f>
        <v>-4.1499038644162989E-3</v>
      </c>
      <c r="P800" s="12">
        <f t="shared" si="44"/>
        <v>1.4727248690400268</v>
      </c>
    </row>
    <row r="801" spans="11:16" ht="12.5" x14ac:dyDescent="0.25">
      <c r="K801" s="38">
        <v>42122</v>
      </c>
      <c r="L801" s="4">
        <f t="shared" si="42"/>
        <v>2015</v>
      </c>
      <c r="M801" s="12">
        <f>IF(L801=2012,M800,M800*(1+Data_FRED!C663))</f>
        <v>1.476797487569917</v>
      </c>
      <c r="N801" s="4">
        <f t="shared" si="43"/>
        <v>1</v>
      </c>
      <c r="O801" s="19">
        <f>+N801*(Data_FRED!C663)</f>
        <v>2.7653627744773542E-3</v>
      </c>
      <c r="P801" s="12">
        <f t="shared" si="44"/>
        <v>1.476797487569917</v>
      </c>
    </row>
    <row r="802" spans="11:16" ht="12.5" x14ac:dyDescent="0.25">
      <c r="K802" s="38">
        <v>42123</v>
      </c>
      <c r="L802" s="4">
        <f t="shared" si="42"/>
        <v>2015</v>
      </c>
      <c r="M802" s="12">
        <f>IF(L802=2012,M801,M801*(1+Data_FRED!C664))</f>
        <v>1.4712633516374902</v>
      </c>
      <c r="N802" s="4">
        <f t="shared" si="43"/>
        <v>1</v>
      </c>
      <c r="O802" s="19">
        <f>+N802*(Data_FRED!C664)</f>
        <v>-3.7473898615125326E-3</v>
      </c>
      <c r="P802" s="12">
        <f t="shared" si="44"/>
        <v>1.4712633516374902</v>
      </c>
    </row>
    <row r="803" spans="11:16" ht="12.5" x14ac:dyDescent="0.25">
      <c r="K803" s="38">
        <v>42124</v>
      </c>
      <c r="L803" s="4">
        <f t="shared" si="42"/>
        <v>2015</v>
      </c>
      <c r="M803" s="12">
        <f>IF(L803=2012,M802,M802*(1+Data_FRED!C665))</f>
        <v>1.4562851383665969</v>
      </c>
      <c r="N803" s="4">
        <f t="shared" si="43"/>
        <v>1</v>
      </c>
      <c r="O803" s="19">
        <f>+N803*(Data_FRED!C665)</f>
        <v>-1.0180511364075624E-2</v>
      </c>
      <c r="P803" s="12">
        <f t="shared" si="44"/>
        <v>1.4562851383665969</v>
      </c>
    </row>
    <row r="804" spans="11:16" ht="12.5" x14ac:dyDescent="0.25">
      <c r="K804" s="38">
        <v>42125</v>
      </c>
      <c r="L804" s="4">
        <f t="shared" si="42"/>
        <v>2015</v>
      </c>
      <c r="M804" s="12">
        <f>IF(L804=2012,M803,M803*(1+Data_FRED!C666))</f>
        <v>1.4721058745595816</v>
      </c>
      <c r="N804" s="4">
        <f t="shared" si="43"/>
        <v>1</v>
      </c>
      <c r="O804" s="19">
        <f>+N804*(Data_FRED!C666)</f>
        <v>1.0863762718014008E-2</v>
      </c>
      <c r="P804" s="12">
        <f t="shared" si="44"/>
        <v>1.4721058745595816</v>
      </c>
    </row>
    <row r="805" spans="11:16" ht="12.5" x14ac:dyDescent="0.25">
      <c r="K805" s="38">
        <v>42128</v>
      </c>
      <c r="L805" s="4">
        <f t="shared" si="42"/>
        <v>2015</v>
      </c>
      <c r="M805" s="12">
        <f>IF(L805=2012,M804,M804*(1+Data_FRED!C667))</f>
        <v>1.476428649120723</v>
      </c>
      <c r="N805" s="4">
        <f t="shared" si="43"/>
        <v>1</v>
      </c>
      <c r="O805" s="19">
        <f>+N805*(Data_FRED!C667)</f>
        <v>2.9364562942421689E-3</v>
      </c>
      <c r="P805" s="12">
        <f t="shared" si="44"/>
        <v>1.476428649120723</v>
      </c>
    </row>
    <row r="806" spans="11:16" ht="12.5" x14ac:dyDescent="0.25">
      <c r="K806" s="38">
        <v>42129</v>
      </c>
      <c r="L806" s="4">
        <f t="shared" si="42"/>
        <v>2015</v>
      </c>
      <c r="M806" s="12">
        <f>IF(L806=2012,M805,M805*(1+Data_FRED!C668))</f>
        <v>1.4588473525914465</v>
      </c>
      <c r="N806" s="4">
        <f t="shared" si="43"/>
        <v>1</v>
      </c>
      <c r="O806" s="19">
        <f>+N806*(Data_FRED!C668)</f>
        <v>-1.1907989281938557E-2</v>
      </c>
      <c r="P806" s="12">
        <f t="shared" si="44"/>
        <v>1.4588473525914465</v>
      </c>
    </row>
    <row r="807" spans="11:16" ht="12.5" x14ac:dyDescent="0.25">
      <c r="K807" s="38">
        <v>42130</v>
      </c>
      <c r="L807" s="4">
        <f t="shared" si="42"/>
        <v>2015</v>
      </c>
      <c r="M807" s="12">
        <f>IF(L807=2012,M806,M806*(1+Data_FRED!C669))</f>
        <v>1.4523326466964184</v>
      </c>
      <c r="N807" s="4">
        <f t="shared" si="43"/>
        <v>1</v>
      </c>
      <c r="O807" s="19">
        <f>+N807*(Data_FRED!C669)</f>
        <v>-4.4656528892180703E-3</v>
      </c>
      <c r="P807" s="12">
        <f t="shared" si="44"/>
        <v>1.4523326466964184</v>
      </c>
    </row>
    <row r="808" spans="11:16" ht="12.5" x14ac:dyDescent="0.25">
      <c r="K808" s="38">
        <v>42131</v>
      </c>
      <c r="L808" s="4">
        <f t="shared" si="42"/>
        <v>2015</v>
      </c>
      <c r="M808" s="12">
        <f>IF(L808=2012,M807,M807*(1+Data_FRED!C670))</f>
        <v>1.4578030950996137</v>
      </c>
      <c r="N808" s="4">
        <f t="shared" si="43"/>
        <v>1</v>
      </c>
      <c r="O808" s="19">
        <f>+N808*(Data_FRED!C670)</f>
        <v>3.7666635227395196E-3</v>
      </c>
      <c r="P808" s="12">
        <f t="shared" si="44"/>
        <v>1.4578030950996137</v>
      </c>
    </row>
    <row r="809" spans="11:16" ht="12.5" x14ac:dyDescent="0.25">
      <c r="K809" s="38">
        <v>42132</v>
      </c>
      <c r="L809" s="4">
        <f t="shared" si="42"/>
        <v>2015</v>
      </c>
      <c r="M809" s="12">
        <f>IF(L809=2012,M808,M808*(1+Data_FRED!C671))</f>
        <v>1.4772911553349428</v>
      </c>
      <c r="N809" s="4">
        <f t="shared" si="43"/>
        <v>1</v>
      </c>
      <c r="O809" s="19">
        <f>+N809*(Data_FRED!C671)</f>
        <v>1.336810183819619E-2</v>
      </c>
      <c r="P809" s="12">
        <f t="shared" si="44"/>
        <v>1.4772911553349428</v>
      </c>
    </row>
    <row r="810" spans="11:16" ht="12.5" x14ac:dyDescent="0.25">
      <c r="K810" s="38">
        <v>42135</v>
      </c>
      <c r="L810" s="4">
        <f t="shared" si="42"/>
        <v>2015</v>
      </c>
      <c r="M810" s="12">
        <f>IF(L810=2012,M809,M809*(1+Data_FRED!C672))</f>
        <v>1.4697532071689186</v>
      </c>
      <c r="N810" s="4">
        <f t="shared" si="43"/>
        <v>1</v>
      </c>
      <c r="O810" s="19">
        <f>+N810*(Data_FRED!C672)</f>
        <v>-5.102547415113407E-3</v>
      </c>
      <c r="P810" s="12">
        <f t="shared" si="44"/>
        <v>1.4697532071689186</v>
      </c>
    </row>
    <row r="811" spans="11:16" ht="12.5" x14ac:dyDescent="0.25">
      <c r="K811" s="38">
        <v>42136</v>
      </c>
      <c r="L811" s="4">
        <f t="shared" si="42"/>
        <v>2015</v>
      </c>
      <c r="M811" s="12">
        <f>IF(L811=2012,M810,M810*(1+Data_FRED!C673))</f>
        <v>1.4654115339162237</v>
      </c>
      <c r="N811" s="4">
        <f t="shared" si="43"/>
        <v>1</v>
      </c>
      <c r="O811" s="19">
        <f>+N811*(Data_FRED!C673)</f>
        <v>-2.9540151581351707E-3</v>
      </c>
      <c r="P811" s="12">
        <f t="shared" si="44"/>
        <v>1.4654115339162237</v>
      </c>
    </row>
    <row r="812" spans="11:16" ht="12.5" x14ac:dyDescent="0.25">
      <c r="K812" s="38">
        <v>42137</v>
      </c>
      <c r="L812" s="4">
        <f t="shared" si="42"/>
        <v>2015</v>
      </c>
      <c r="M812" s="12">
        <f>IF(L812=2012,M811,M811*(1+Data_FRED!C674))</f>
        <v>1.4649646769555922</v>
      </c>
      <c r="N812" s="4">
        <f t="shared" si="43"/>
        <v>1</v>
      </c>
      <c r="O812" s="19">
        <f>+N812*(Data_FRED!C674)</f>
        <v>-3.0493615635559612E-4</v>
      </c>
      <c r="P812" s="12">
        <f t="shared" si="44"/>
        <v>1.4649646769555922</v>
      </c>
    </row>
    <row r="813" spans="11:16" ht="12.5" x14ac:dyDescent="0.25">
      <c r="K813" s="38">
        <v>42138</v>
      </c>
      <c r="L813" s="4">
        <f t="shared" si="42"/>
        <v>2015</v>
      </c>
      <c r="M813" s="12">
        <f>IF(L813=2012,M812,M812*(1+Data_FRED!C675))</f>
        <v>1.4806713673969256</v>
      </c>
      <c r="N813" s="4">
        <f t="shared" si="43"/>
        <v>1</v>
      </c>
      <c r="O813" s="19">
        <f>+N813*(Data_FRED!C675)</f>
        <v>1.0721548914049037E-2</v>
      </c>
      <c r="P813" s="12">
        <f t="shared" si="44"/>
        <v>1.4806713673969256</v>
      </c>
    </row>
    <row r="814" spans="11:16" ht="12.5" x14ac:dyDescent="0.25">
      <c r="K814" s="38">
        <v>42139</v>
      </c>
      <c r="L814" s="4">
        <f t="shared" si="42"/>
        <v>2015</v>
      </c>
      <c r="M814" s="12">
        <f>IF(L814=2012,M813,M813*(1+Data_FRED!C676))</f>
        <v>1.481808780746442</v>
      </c>
      <c r="N814" s="4">
        <f t="shared" si="43"/>
        <v>1</v>
      </c>
      <c r="O814" s="19">
        <f>+N814*(Data_FRED!C676)</f>
        <v>7.6817406925065615E-4</v>
      </c>
      <c r="P814" s="12">
        <f t="shared" si="44"/>
        <v>1.481808780746442</v>
      </c>
    </row>
    <row r="815" spans="11:16" ht="12.5" x14ac:dyDescent="0.25">
      <c r="K815" s="38">
        <v>42142</v>
      </c>
      <c r="L815" s="4">
        <f t="shared" si="42"/>
        <v>2015</v>
      </c>
      <c r="M815" s="12">
        <f>IF(L815=2012,M814,M814*(1+Data_FRED!C677))</f>
        <v>1.4863184082384731</v>
      </c>
      <c r="N815" s="4">
        <f t="shared" si="43"/>
        <v>1</v>
      </c>
      <c r="O815" s="19">
        <f>+N815*(Data_FRED!C677)</f>
        <v>3.0433262041808752E-3</v>
      </c>
      <c r="P815" s="12">
        <f t="shared" si="44"/>
        <v>1.4863184082384731</v>
      </c>
    </row>
    <row r="816" spans="11:16" ht="12.5" x14ac:dyDescent="0.25">
      <c r="K816" s="38">
        <v>42143</v>
      </c>
      <c r="L816" s="4">
        <f t="shared" si="42"/>
        <v>2015</v>
      </c>
      <c r="M816" s="12">
        <f>IF(L816=2012,M815,M815*(1+Data_FRED!C678))</f>
        <v>1.4853617524058462</v>
      </c>
      <c r="N816" s="4">
        <f t="shared" si="43"/>
        <v>1</v>
      </c>
      <c r="O816" s="19">
        <f>+N816*(Data_FRED!C678)</f>
        <v>-6.4364124626619236E-4</v>
      </c>
      <c r="P816" s="12">
        <f t="shared" si="44"/>
        <v>1.4853617524058462</v>
      </c>
    </row>
    <row r="817" spans="11:16" ht="12.5" x14ac:dyDescent="0.25">
      <c r="K817" s="38">
        <v>42144</v>
      </c>
      <c r="L817" s="4">
        <f t="shared" si="42"/>
        <v>2015</v>
      </c>
      <c r="M817" s="12">
        <f>IF(L817=2012,M816,M816*(1+Data_FRED!C679))</f>
        <v>1.4839789420006562</v>
      </c>
      <c r="N817" s="4">
        <f t="shared" si="43"/>
        <v>1</v>
      </c>
      <c r="O817" s="19">
        <f>+N817*(Data_FRED!C679)</f>
        <v>-9.3095867249196713E-4</v>
      </c>
      <c r="P817" s="12">
        <f t="shared" si="44"/>
        <v>1.4839789420006562</v>
      </c>
    </row>
    <row r="818" spans="11:16" ht="12.5" x14ac:dyDescent="0.25">
      <c r="K818" s="38">
        <v>42145</v>
      </c>
      <c r="L818" s="4">
        <f t="shared" si="42"/>
        <v>2015</v>
      </c>
      <c r="M818" s="12">
        <f>IF(L818=2012,M817,M817*(1+Data_FRED!C680))</f>
        <v>1.4874442699181218</v>
      </c>
      <c r="N818" s="4">
        <f t="shared" si="43"/>
        <v>1</v>
      </c>
      <c r="O818" s="19">
        <f>+N818*(Data_FRED!C680)</f>
        <v>2.3351597649989828E-3</v>
      </c>
      <c r="P818" s="12">
        <f t="shared" si="44"/>
        <v>1.4874442699181218</v>
      </c>
    </row>
    <row r="819" spans="11:16" ht="12.5" x14ac:dyDescent="0.25">
      <c r="K819" s="38">
        <v>42146</v>
      </c>
      <c r="L819" s="4">
        <f t="shared" si="42"/>
        <v>2015</v>
      </c>
      <c r="M819" s="12">
        <f>IF(L819=2012,M818,M818*(1+Data_FRED!C681))</f>
        <v>1.484117778367628</v>
      </c>
      <c r="N819" s="4">
        <f t="shared" si="43"/>
        <v>1</v>
      </c>
      <c r="O819" s="19">
        <f>+N819*(Data_FRED!C681)</f>
        <v>-2.2363806280129898E-3</v>
      </c>
      <c r="P819" s="12">
        <f t="shared" si="44"/>
        <v>1.484117778367628</v>
      </c>
    </row>
    <row r="820" spans="11:16" ht="12.5" x14ac:dyDescent="0.25">
      <c r="K820" s="38">
        <v>42150</v>
      </c>
      <c r="L820" s="4">
        <f t="shared" si="42"/>
        <v>2015</v>
      </c>
      <c r="M820" s="12">
        <f>IF(L820=2012,M819,M819*(1+Data_FRED!C682))</f>
        <v>1.4687791923623623</v>
      </c>
      <c r="N820" s="4">
        <f t="shared" si="43"/>
        <v>1</v>
      </c>
      <c r="O820" s="19">
        <f>+N820*(Data_FRED!C682)</f>
        <v>-1.0335154142642595E-2</v>
      </c>
      <c r="P820" s="12">
        <f t="shared" si="44"/>
        <v>1.4687791923623623</v>
      </c>
    </row>
    <row r="821" spans="11:16" ht="12.5" x14ac:dyDescent="0.25">
      <c r="K821" s="38">
        <v>42151</v>
      </c>
      <c r="L821" s="4">
        <f t="shared" si="42"/>
        <v>2015</v>
      </c>
      <c r="M821" s="12">
        <f>IF(L821=2012,M820,M820*(1+Data_FRED!C683))</f>
        <v>1.4821757877269996</v>
      </c>
      <c r="N821" s="4">
        <f t="shared" si="43"/>
        <v>1</v>
      </c>
      <c r="O821" s="19">
        <f>+N821*(Data_FRED!C683)</f>
        <v>9.1209049217876367E-3</v>
      </c>
      <c r="P821" s="12">
        <f t="shared" si="44"/>
        <v>1.4821757877269996</v>
      </c>
    </row>
    <row r="822" spans="11:16" ht="12.5" x14ac:dyDescent="0.25">
      <c r="K822" s="38">
        <v>42152</v>
      </c>
      <c r="L822" s="4">
        <f t="shared" si="42"/>
        <v>2015</v>
      </c>
      <c r="M822" s="12">
        <f>IF(L822=2012,M821,M821*(1+Data_FRED!C684))</f>
        <v>1.480296994246449</v>
      </c>
      <c r="N822" s="4">
        <f t="shared" si="43"/>
        <v>1</v>
      </c>
      <c r="O822" s="19">
        <f>+N822*(Data_FRED!C684)</f>
        <v>-1.2675915340863882E-3</v>
      </c>
      <c r="P822" s="12">
        <f t="shared" si="44"/>
        <v>1.480296994246449</v>
      </c>
    </row>
    <row r="823" spans="11:16" ht="12.5" x14ac:dyDescent="0.25">
      <c r="K823" s="38">
        <v>42153</v>
      </c>
      <c r="L823" s="4">
        <f t="shared" si="42"/>
        <v>2015</v>
      </c>
      <c r="M823" s="12">
        <f>IF(L823=2012,M822,M822*(1+Data_FRED!C685))</f>
        <v>1.470914211993307</v>
      </c>
      <c r="N823" s="4">
        <f t="shared" si="43"/>
        <v>1</v>
      </c>
      <c r="O823" s="19">
        <f>+N823*(Data_FRED!C685)</f>
        <v>-6.3384457913584413E-3</v>
      </c>
      <c r="P823" s="12">
        <f t="shared" si="44"/>
        <v>1.470914211993307</v>
      </c>
    </row>
    <row r="824" spans="11:16" ht="12.5" x14ac:dyDescent="0.25">
      <c r="K824" s="38">
        <v>42156</v>
      </c>
      <c r="L824" s="4">
        <f t="shared" si="42"/>
        <v>2015</v>
      </c>
      <c r="M824" s="12">
        <f>IF(L824=2012,M823,M823*(1+Data_FRED!C686))</f>
        <v>1.4739403264113153</v>
      </c>
      <c r="N824" s="4">
        <f t="shared" si="43"/>
        <v>1</v>
      </c>
      <c r="O824" s="19">
        <f>+N824*(Data_FRED!C686)</f>
        <v>2.0573017741854285E-3</v>
      </c>
      <c r="P824" s="12">
        <f t="shared" si="44"/>
        <v>1.4739403264113153</v>
      </c>
    </row>
    <row r="825" spans="11:16" ht="12.5" x14ac:dyDescent="0.25">
      <c r="K825" s="38">
        <v>42157</v>
      </c>
      <c r="L825" s="4">
        <f t="shared" si="42"/>
        <v>2015</v>
      </c>
      <c r="M825" s="12">
        <f>IF(L825=2012,M824,M824*(1+Data_FRED!C687))</f>
        <v>1.4724528837514446</v>
      </c>
      <c r="N825" s="4">
        <f t="shared" si="43"/>
        <v>1</v>
      </c>
      <c r="O825" s="19">
        <f>+N825*(Data_FRED!C687)</f>
        <v>-1.0091607056388198E-3</v>
      </c>
      <c r="P825" s="12">
        <f t="shared" si="44"/>
        <v>1.4724528837514446</v>
      </c>
    </row>
    <row r="826" spans="11:16" ht="12.5" x14ac:dyDescent="0.25">
      <c r="K826" s="38">
        <v>42158</v>
      </c>
      <c r="L826" s="4">
        <f t="shared" si="42"/>
        <v>2015</v>
      </c>
      <c r="M826" s="12">
        <f>IF(L826=2012,M825,M825*(1+Data_FRED!C688))</f>
        <v>1.4755695414674579</v>
      </c>
      <c r="N826" s="4">
        <f t="shared" si="43"/>
        <v>1</v>
      </c>
      <c r="O826" s="19">
        <f>+N826*(Data_FRED!C688)</f>
        <v>2.1166434256780875E-3</v>
      </c>
      <c r="P826" s="12">
        <f t="shared" si="44"/>
        <v>1.4755695414674579</v>
      </c>
    </row>
    <row r="827" spans="11:16" ht="12.5" x14ac:dyDescent="0.25">
      <c r="K827" s="38">
        <v>42159</v>
      </c>
      <c r="L827" s="4">
        <f t="shared" si="42"/>
        <v>2015</v>
      </c>
      <c r="M827" s="12">
        <f>IF(L827=2012,M826,M826*(1+Data_FRED!C689))</f>
        <v>1.4627902654849383</v>
      </c>
      <c r="N827" s="4">
        <f t="shared" si="43"/>
        <v>1</v>
      </c>
      <c r="O827" s="19">
        <f>+N827*(Data_FRED!C689)</f>
        <v>-8.6605718154161154E-3</v>
      </c>
      <c r="P827" s="12">
        <f t="shared" si="44"/>
        <v>1.4627902654849383</v>
      </c>
    </row>
    <row r="828" spans="11:16" ht="12.5" x14ac:dyDescent="0.25">
      <c r="K828" s="38">
        <v>42160</v>
      </c>
      <c r="L828" s="4">
        <f t="shared" si="42"/>
        <v>2015</v>
      </c>
      <c r="M828" s="12">
        <f>IF(L828=2012,M827,M827*(1+Data_FRED!C690))</f>
        <v>1.4606879277705787</v>
      </c>
      <c r="N828" s="4">
        <f t="shared" si="43"/>
        <v>1</v>
      </c>
      <c r="O828" s="19">
        <f>+N828*(Data_FRED!C690)</f>
        <v>-1.4372106268171129E-3</v>
      </c>
      <c r="P828" s="12">
        <f t="shared" si="44"/>
        <v>1.4606879277705787</v>
      </c>
    </row>
    <row r="829" spans="11:16" ht="12.5" x14ac:dyDescent="0.25">
      <c r="K829" s="38">
        <v>42163</v>
      </c>
      <c r="L829" s="4">
        <f t="shared" si="42"/>
        <v>2015</v>
      </c>
      <c r="M829" s="12">
        <f>IF(L829=2012,M828,M828*(1+Data_FRED!C691))</f>
        <v>1.4511999751465836</v>
      </c>
      <c r="N829" s="4">
        <f t="shared" si="43"/>
        <v>1</v>
      </c>
      <c r="O829" s="19">
        <f>+N829*(Data_FRED!C691)</f>
        <v>-6.4955370983836944E-3</v>
      </c>
      <c r="P829" s="12">
        <f t="shared" si="44"/>
        <v>1.4511999751465836</v>
      </c>
    </row>
    <row r="830" spans="11:16" ht="12.5" x14ac:dyDescent="0.25">
      <c r="K830" s="38">
        <v>42164</v>
      </c>
      <c r="L830" s="4">
        <f t="shared" si="42"/>
        <v>2015</v>
      </c>
      <c r="M830" s="12">
        <f>IF(L830=2012,M829,M829*(1+Data_FRED!C692))</f>
        <v>1.4518070506337488</v>
      </c>
      <c r="N830" s="4">
        <f t="shared" si="43"/>
        <v>1</v>
      </c>
      <c r="O830" s="19">
        <f>+N830*(Data_FRED!C692)</f>
        <v>4.1832655565178788E-4</v>
      </c>
      <c r="P830" s="12">
        <f t="shared" si="44"/>
        <v>1.4518070506337488</v>
      </c>
    </row>
    <row r="831" spans="11:16" ht="12.5" x14ac:dyDescent="0.25">
      <c r="K831" s="38">
        <v>42165</v>
      </c>
      <c r="L831" s="4">
        <f t="shared" si="42"/>
        <v>2015</v>
      </c>
      <c r="M831" s="12">
        <f>IF(L831=2012,M830,M830*(1+Data_FRED!C693))</f>
        <v>1.4691858604752936</v>
      </c>
      <c r="N831" s="4">
        <f t="shared" si="43"/>
        <v>1</v>
      </c>
      <c r="O831" s="19">
        <f>+N831*(Data_FRED!C693)</f>
        <v>1.1970467999834084E-2</v>
      </c>
      <c r="P831" s="12">
        <f t="shared" si="44"/>
        <v>1.4691858604752936</v>
      </c>
    </row>
    <row r="832" spans="11:16" ht="12.5" x14ac:dyDescent="0.25">
      <c r="K832" s="38">
        <v>42166</v>
      </c>
      <c r="L832" s="4">
        <f t="shared" si="42"/>
        <v>2015</v>
      </c>
      <c r="M832" s="12">
        <f>IF(L832=2012,M831,M831*(1+Data_FRED!C694))</f>
        <v>1.4717378989376815</v>
      </c>
      <c r="N832" s="4">
        <f t="shared" si="43"/>
        <v>1</v>
      </c>
      <c r="O832" s="19">
        <f>+N832*(Data_FRED!C694)</f>
        <v>1.7370426241117387E-3</v>
      </c>
      <c r="P832" s="12">
        <f t="shared" si="44"/>
        <v>1.4717378989376815</v>
      </c>
    </row>
    <row r="833" spans="11:16" ht="12.5" x14ac:dyDescent="0.25">
      <c r="K833" s="38">
        <v>42167</v>
      </c>
      <c r="L833" s="4">
        <f t="shared" si="42"/>
        <v>2015</v>
      </c>
      <c r="M833" s="12">
        <f>IF(L833=2012,M832,M832*(1+Data_FRED!C695))</f>
        <v>1.461407954574776</v>
      </c>
      <c r="N833" s="4">
        <f t="shared" si="43"/>
        <v>1</v>
      </c>
      <c r="O833" s="19">
        <f>+N833*(Data_FRED!C695)</f>
        <v>-7.018875011890289E-3</v>
      </c>
      <c r="P833" s="12">
        <f t="shared" si="44"/>
        <v>1.461407954574776</v>
      </c>
    </row>
    <row r="834" spans="11:16" ht="12.5" x14ac:dyDescent="0.25">
      <c r="K834" s="38">
        <v>42170</v>
      </c>
      <c r="L834" s="4">
        <f t="shared" si="42"/>
        <v>2015</v>
      </c>
      <c r="M834" s="12">
        <f>IF(L834=2012,M833,M833*(1+Data_FRED!C696))</f>
        <v>1.4546369511589521</v>
      </c>
      <c r="N834" s="4">
        <f t="shared" si="43"/>
        <v>1</v>
      </c>
      <c r="O834" s="19">
        <f>+N834*(Data_FRED!C696)</f>
        <v>-4.6332055293856079E-3</v>
      </c>
      <c r="P834" s="12">
        <f t="shared" si="44"/>
        <v>1.4546369511589521</v>
      </c>
    </row>
    <row r="835" spans="11:16" ht="12.5" x14ac:dyDescent="0.25">
      <c r="K835" s="38">
        <v>42171</v>
      </c>
      <c r="L835" s="4">
        <f t="shared" si="42"/>
        <v>2015</v>
      </c>
      <c r="M835" s="12">
        <f>IF(L835=2012,M834,M834*(1+Data_FRED!C697))</f>
        <v>1.4628900944070564</v>
      </c>
      <c r="N835" s="4">
        <f t="shared" si="43"/>
        <v>1</v>
      </c>
      <c r="O835" s="19">
        <f>+N835*(Data_FRED!C697)</f>
        <v>5.6736790864062693E-3</v>
      </c>
      <c r="P835" s="12">
        <f t="shared" si="44"/>
        <v>1.4628900944070564</v>
      </c>
    </row>
    <row r="836" spans="11:16" ht="12.5" x14ac:dyDescent="0.25">
      <c r="K836" s="38">
        <v>42172</v>
      </c>
      <c r="L836" s="4">
        <f t="shared" si="42"/>
        <v>2015</v>
      </c>
      <c r="M836" s="12">
        <f>IF(L836=2012,M835,M835*(1+Data_FRED!C698))</f>
        <v>1.4657832973868237</v>
      </c>
      <c r="N836" s="4">
        <f t="shared" si="43"/>
        <v>1</v>
      </c>
      <c r="O836" s="19">
        <f>+N836*(Data_FRED!C698)</f>
        <v>1.9777309251246271E-3</v>
      </c>
      <c r="P836" s="12">
        <f t="shared" si="44"/>
        <v>1.4657832973868237</v>
      </c>
    </row>
    <row r="837" spans="11:16" ht="12.5" x14ac:dyDescent="0.25">
      <c r="K837" s="38">
        <v>42173</v>
      </c>
      <c r="L837" s="4">
        <f t="shared" si="42"/>
        <v>2015</v>
      </c>
      <c r="M837" s="12">
        <f>IF(L837=2012,M836,M836*(1+Data_FRED!C699))</f>
        <v>1.4802270919371103</v>
      </c>
      <c r="N837" s="4">
        <f t="shared" si="43"/>
        <v>1</v>
      </c>
      <c r="O837" s="19">
        <f>+N837*(Data_FRED!C699)</f>
        <v>9.853976761801558E-3</v>
      </c>
      <c r="P837" s="12">
        <f t="shared" si="44"/>
        <v>1.4802270919371103</v>
      </c>
    </row>
    <row r="838" spans="11:16" ht="12.5" x14ac:dyDescent="0.25">
      <c r="K838" s="38">
        <v>42174</v>
      </c>
      <c r="L838" s="4">
        <f t="shared" si="42"/>
        <v>2015</v>
      </c>
      <c r="M838" s="12">
        <f>IF(L838=2012,M837,M837*(1+Data_FRED!C700))</f>
        <v>1.4723558138337334</v>
      </c>
      <c r="N838" s="4">
        <f t="shared" si="43"/>
        <v>1</v>
      </c>
      <c r="O838" s="19">
        <f>+N838*(Data_FRED!C700)</f>
        <v>-5.3176152134035261E-3</v>
      </c>
      <c r="P838" s="12">
        <f t="shared" si="44"/>
        <v>1.4723558138337334</v>
      </c>
    </row>
    <row r="839" spans="11:16" ht="12.5" x14ac:dyDescent="0.25">
      <c r="K839" s="38">
        <v>42177</v>
      </c>
      <c r="L839" s="4">
        <f t="shared" si="42"/>
        <v>2015</v>
      </c>
      <c r="M839" s="12">
        <f>IF(L839=2012,M838,M838*(1+Data_FRED!C701))</f>
        <v>1.4813023150119369</v>
      </c>
      <c r="N839" s="4">
        <f t="shared" si="43"/>
        <v>1</v>
      </c>
      <c r="O839" s="19">
        <f>+N839*(Data_FRED!C701)</f>
        <v>6.0763173508369944E-3</v>
      </c>
      <c r="P839" s="12">
        <f t="shared" si="44"/>
        <v>1.4813023150119369</v>
      </c>
    </row>
    <row r="840" spans="11:16" ht="12.5" x14ac:dyDescent="0.25">
      <c r="K840" s="38">
        <v>42178</v>
      </c>
      <c r="L840" s="4">
        <f t="shared" si="42"/>
        <v>2015</v>
      </c>
      <c r="M840" s="12">
        <f>IF(L840=2012,M839,M839*(1+Data_FRED!C702))</f>
        <v>1.4822440313527463</v>
      </c>
      <c r="N840" s="4">
        <f t="shared" si="43"/>
        <v>1</v>
      </c>
      <c r="O840" s="19">
        <f>+N840*(Data_FRED!C702)</f>
        <v>6.3573541421357567E-4</v>
      </c>
      <c r="P840" s="12">
        <f t="shared" si="44"/>
        <v>1.4822440313527463</v>
      </c>
    </row>
    <row r="841" spans="11:16" ht="12.5" x14ac:dyDescent="0.25">
      <c r="K841" s="38">
        <v>42179</v>
      </c>
      <c r="L841" s="4">
        <f t="shared" si="42"/>
        <v>2015</v>
      </c>
      <c r="M841" s="12">
        <f>IF(L841=2012,M840,M840*(1+Data_FRED!C703))</f>
        <v>1.4713042911028169</v>
      </c>
      <c r="N841" s="4">
        <f t="shared" si="43"/>
        <v>1</v>
      </c>
      <c r="O841" s="19">
        <f>+N841*(Data_FRED!C703)</f>
        <v>-7.3805257559009111E-3</v>
      </c>
      <c r="P841" s="12">
        <f t="shared" si="44"/>
        <v>1.4713042911028169</v>
      </c>
    </row>
    <row r="842" spans="11:16" ht="12.5" x14ac:dyDescent="0.25">
      <c r="K842" s="38">
        <v>42180</v>
      </c>
      <c r="L842" s="4">
        <f t="shared" si="42"/>
        <v>2015</v>
      </c>
      <c r="M842" s="12">
        <f>IF(L842=2012,M841,M841*(1+Data_FRED!C704))</f>
        <v>1.4669227543146819</v>
      </c>
      <c r="N842" s="4">
        <f t="shared" si="43"/>
        <v>1</v>
      </c>
      <c r="O842" s="19">
        <f>+N842*(Data_FRED!C704)</f>
        <v>-2.977994976722945E-3</v>
      </c>
      <c r="P842" s="12">
        <f t="shared" si="44"/>
        <v>1.4669227543146819</v>
      </c>
    </row>
    <row r="843" spans="11:16" ht="12.5" x14ac:dyDescent="0.25">
      <c r="K843" s="38">
        <v>42181</v>
      </c>
      <c r="L843" s="4">
        <f t="shared" si="42"/>
        <v>2015</v>
      </c>
      <c r="M843" s="12">
        <f>IF(L843=2012,M842,M842*(1+Data_FRED!C705))</f>
        <v>1.4663504736763098</v>
      </c>
      <c r="N843" s="4">
        <f t="shared" si="43"/>
        <v>1</v>
      </c>
      <c r="O843" s="19">
        <f>+N843*(Data_FRED!C705)</f>
        <v>-3.9012322679491675E-4</v>
      </c>
      <c r="P843" s="12">
        <f t="shared" si="44"/>
        <v>1.4663504736763098</v>
      </c>
    </row>
    <row r="844" spans="11:16" ht="12.5" x14ac:dyDescent="0.25">
      <c r="K844" s="38">
        <v>42184</v>
      </c>
      <c r="L844" s="4">
        <f t="shared" si="42"/>
        <v>2015</v>
      </c>
      <c r="M844" s="12">
        <f>IF(L844=2012,M843,M843*(1+Data_FRED!C706))</f>
        <v>1.4354296556876367</v>
      </c>
      <c r="N844" s="4">
        <f t="shared" si="43"/>
        <v>1</v>
      </c>
      <c r="O844" s="19">
        <f>+N844*(Data_FRED!C706)</f>
        <v>-2.1086921949260151E-2</v>
      </c>
      <c r="P844" s="12">
        <f t="shared" si="44"/>
        <v>1.4354296556876367</v>
      </c>
    </row>
    <row r="845" spans="11:16" ht="12.5" x14ac:dyDescent="0.25">
      <c r="K845" s="38">
        <v>42185</v>
      </c>
      <c r="L845" s="4">
        <f t="shared" si="42"/>
        <v>2015</v>
      </c>
      <c r="M845" s="12">
        <f>IF(L845=2012,M844,M844*(1+Data_FRED!C707))</f>
        <v>1.439240517704703</v>
      </c>
      <c r="N845" s="4">
        <f t="shared" si="43"/>
        <v>1</v>
      </c>
      <c r="O845" s="19">
        <f>+N845*(Data_FRED!C707)</f>
        <v>2.654858078183291E-3</v>
      </c>
      <c r="P845" s="12">
        <f t="shared" si="44"/>
        <v>1.439240517704703</v>
      </c>
    </row>
    <row r="846" spans="11:16" ht="12.5" x14ac:dyDescent="0.25">
      <c r="K846" s="38">
        <v>42186</v>
      </c>
      <c r="L846" s="4">
        <f t="shared" si="42"/>
        <v>2015</v>
      </c>
      <c r="M846" s="12">
        <f>IF(L846=2012,M845,M845*(1+Data_FRED!C708))</f>
        <v>1.4491888160191424</v>
      </c>
      <c r="N846" s="4">
        <f t="shared" si="43"/>
        <v>1</v>
      </c>
      <c r="O846" s="19">
        <f>+N846*(Data_FRED!C708)</f>
        <v>6.9121861093133178E-3</v>
      </c>
      <c r="P846" s="12">
        <f t="shared" si="44"/>
        <v>1.4491888160191424</v>
      </c>
    </row>
    <row r="847" spans="11:16" ht="12.5" x14ac:dyDescent="0.25">
      <c r="K847" s="38">
        <v>42187</v>
      </c>
      <c r="L847" s="4">
        <f t="shared" si="42"/>
        <v>2015</v>
      </c>
      <c r="M847" s="12">
        <f>IF(L847=2012,M846,M846*(1+Data_FRED!C709))</f>
        <v>1.4487422892031057</v>
      </c>
      <c r="N847" s="4">
        <f t="shared" si="43"/>
        <v>1</v>
      </c>
      <c r="O847" s="19">
        <f>+N847*(Data_FRED!C709)</f>
        <v>-3.0812190316463852E-4</v>
      </c>
      <c r="P847" s="12">
        <f t="shared" si="44"/>
        <v>1.4487422892031057</v>
      </c>
    </row>
    <row r="848" spans="11:16" ht="12.5" x14ac:dyDescent="0.25">
      <c r="K848" s="38">
        <v>42191</v>
      </c>
      <c r="L848" s="4">
        <f t="shared" si="42"/>
        <v>2015</v>
      </c>
      <c r="M848" s="12">
        <f>IF(L848=2012,M847,M847*(1+Data_FRED!C710))</f>
        <v>1.4431367817638527</v>
      </c>
      <c r="N848" s="4">
        <f t="shared" si="43"/>
        <v>1</v>
      </c>
      <c r="O848" s="19">
        <f>+N848*(Data_FRED!C710)</f>
        <v>-3.8692233125439636E-3</v>
      </c>
      <c r="P848" s="12">
        <f t="shared" si="44"/>
        <v>1.4431367817638527</v>
      </c>
    </row>
    <row r="849" spans="11:16" ht="12.5" x14ac:dyDescent="0.25">
      <c r="K849" s="38">
        <v>42192</v>
      </c>
      <c r="L849" s="4">
        <f t="shared" ref="L849:L912" si="45">+YEAR(K849)</f>
        <v>2015</v>
      </c>
      <c r="M849" s="12">
        <f>IF(L849=2012,M848,M848*(1+Data_FRED!C711))</f>
        <v>1.4518858318202548</v>
      </c>
      <c r="N849" s="4">
        <f t="shared" ref="N849:N912" si="46">+SUMIF($C$143:$C$153,L849,$D$143:$D$153)</f>
        <v>1</v>
      </c>
      <c r="O849" s="19">
        <f>+N849*(Data_FRED!C711)</f>
        <v>6.0625230864869576E-3</v>
      </c>
      <c r="P849" s="12">
        <f t="shared" ref="P849:P912" si="47">P848*(1+O849)</f>
        <v>1.4518858318202548</v>
      </c>
    </row>
    <row r="850" spans="11:16" ht="12.5" x14ac:dyDescent="0.25">
      <c r="K850" s="38">
        <v>42193</v>
      </c>
      <c r="L850" s="4">
        <f t="shared" si="45"/>
        <v>2015</v>
      </c>
      <c r="M850" s="12">
        <f>IF(L850=2012,M849,M849*(1+Data_FRED!C712))</f>
        <v>1.427504387198377</v>
      </c>
      <c r="N850" s="4">
        <f t="shared" si="46"/>
        <v>1</v>
      </c>
      <c r="O850" s="19">
        <f>+N850*(Data_FRED!C712)</f>
        <v>-1.6792948927196509E-2</v>
      </c>
      <c r="P850" s="12">
        <f t="shared" si="47"/>
        <v>1.427504387198377</v>
      </c>
    </row>
    <row r="851" spans="11:16" ht="12.5" x14ac:dyDescent="0.25">
      <c r="K851" s="38">
        <v>42194</v>
      </c>
      <c r="L851" s="4">
        <f t="shared" si="45"/>
        <v>2015</v>
      </c>
      <c r="M851" s="12">
        <f>IF(L851=2012,M850,M850*(1+Data_FRED!C713))</f>
        <v>1.4307300408114911</v>
      </c>
      <c r="N851" s="4">
        <f t="shared" si="46"/>
        <v>1</v>
      </c>
      <c r="O851" s="19">
        <f>+N851*(Data_FRED!C713)</f>
        <v>2.2596453237141356E-3</v>
      </c>
      <c r="P851" s="12">
        <f t="shared" si="47"/>
        <v>1.4307300408114911</v>
      </c>
    </row>
    <row r="852" spans="11:16" ht="12.5" x14ac:dyDescent="0.25">
      <c r="K852" s="38">
        <v>42195</v>
      </c>
      <c r="L852" s="4">
        <f t="shared" si="45"/>
        <v>2015</v>
      </c>
      <c r="M852" s="12">
        <f>IF(L852=2012,M851,M851*(1+Data_FRED!C714))</f>
        <v>1.4482750239513129</v>
      </c>
      <c r="N852" s="4">
        <f t="shared" si="46"/>
        <v>1</v>
      </c>
      <c r="O852" s="19">
        <f>+N852*(Data_FRED!C714)</f>
        <v>1.2262958517226932E-2</v>
      </c>
      <c r="P852" s="12">
        <f t="shared" si="47"/>
        <v>1.4482750239513129</v>
      </c>
    </row>
    <row r="853" spans="11:16" ht="12.5" x14ac:dyDescent="0.25">
      <c r="K853" s="38">
        <v>42198</v>
      </c>
      <c r="L853" s="4">
        <f t="shared" si="45"/>
        <v>2015</v>
      </c>
      <c r="M853" s="12">
        <f>IF(L853=2012,M852,M852*(1+Data_FRED!C715))</f>
        <v>1.464213693829296</v>
      </c>
      <c r="N853" s="4">
        <f t="shared" si="46"/>
        <v>1</v>
      </c>
      <c r="O853" s="19">
        <f>+N853*(Data_FRED!C715)</f>
        <v>1.1005278427365045E-2</v>
      </c>
      <c r="P853" s="12">
        <f t="shared" si="47"/>
        <v>1.464213693829296</v>
      </c>
    </row>
    <row r="854" spans="11:16" ht="12.5" x14ac:dyDescent="0.25">
      <c r="K854" s="38">
        <v>42199</v>
      </c>
      <c r="L854" s="4">
        <f t="shared" si="45"/>
        <v>2015</v>
      </c>
      <c r="M854" s="12">
        <f>IF(L854=2012,M853,M853*(1+Data_FRED!C716))</f>
        <v>1.470719697351536</v>
      </c>
      <c r="N854" s="4">
        <f t="shared" si="46"/>
        <v>1</v>
      </c>
      <c r="O854" s="19">
        <f>+N854*(Data_FRED!C716)</f>
        <v>4.4433429011478572E-3</v>
      </c>
      <c r="P854" s="12">
        <f t="shared" si="47"/>
        <v>1.470719697351536</v>
      </c>
    </row>
    <row r="855" spans="11:16" ht="12.5" x14ac:dyDescent="0.25">
      <c r="K855" s="38">
        <v>42200</v>
      </c>
      <c r="L855" s="4">
        <f t="shared" si="45"/>
        <v>2015</v>
      </c>
      <c r="M855" s="12">
        <f>IF(L855=2012,M854,M854*(1+Data_FRED!C717))</f>
        <v>1.4696383755288291</v>
      </c>
      <c r="N855" s="4">
        <f t="shared" si="46"/>
        <v>1</v>
      </c>
      <c r="O855" s="19">
        <f>+N855*(Data_FRED!C717)</f>
        <v>-7.3523311386536176E-4</v>
      </c>
      <c r="P855" s="12">
        <f t="shared" si="47"/>
        <v>1.4696383755288291</v>
      </c>
    </row>
    <row r="856" spans="11:16" ht="12.5" x14ac:dyDescent="0.25">
      <c r="K856" s="38">
        <v>42201</v>
      </c>
      <c r="L856" s="4">
        <f t="shared" si="45"/>
        <v>2015</v>
      </c>
      <c r="M856" s="12">
        <f>IF(L856=2012,M855,M855*(1+Data_FRED!C718))</f>
        <v>1.4813700118134281</v>
      </c>
      <c r="N856" s="4">
        <f t="shared" si="46"/>
        <v>1</v>
      </c>
      <c r="O856" s="19">
        <f>+N856*(Data_FRED!C718)</f>
        <v>7.9826687162939235E-3</v>
      </c>
      <c r="P856" s="12">
        <f t="shared" si="47"/>
        <v>1.4813700118134281</v>
      </c>
    </row>
    <row r="857" spans="11:16" ht="12.5" x14ac:dyDescent="0.25">
      <c r="K857" s="38">
        <v>42202</v>
      </c>
      <c r="L857" s="4">
        <f t="shared" si="45"/>
        <v>2015</v>
      </c>
      <c r="M857" s="12">
        <f>IF(L857=2012,M856,M856*(1+Data_FRED!C719))</f>
        <v>1.4830078745316539</v>
      </c>
      <c r="N857" s="4">
        <f t="shared" si="46"/>
        <v>1</v>
      </c>
      <c r="O857" s="19">
        <f>+N857*(Data_FRED!C719)</f>
        <v>1.1056405254354067E-3</v>
      </c>
      <c r="P857" s="12">
        <f t="shared" si="47"/>
        <v>1.4830078745316539</v>
      </c>
    </row>
    <row r="858" spans="11:16" ht="12.5" x14ac:dyDescent="0.25">
      <c r="K858" s="38">
        <v>42205</v>
      </c>
      <c r="L858" s="4">
        <f t="shared" si="45"/>
        <v>2015</v>
      </c>
      <c r="M858" s="12">
        <f>IF(L858=2012,M857,M857*(1+Data_FRED!C720))</f>
        <v>1.4841510842910255</v>
      </c>
      <c r="N858" s="4">
        <f t="shared" si="46"/>
        <v>1</v>
      </c>
      <c r="O858" s="19">
        <f>+N858*(Data_FRED!C720)</f>
        <v>7.7087234599653289E-4</v>
      </c>
      <c r="P858" s="12">
        <f t="shared" si="47"/>
        <v>1.4841510842910255</v>
      </c>
    </row>
    <row r="859" spans="11:16" ht="12.5" x14ac:dyDescent="0.25">
      <c r="K859" s="38">
        <v>42206</v>
      </c>
      <c r="L859" s="4">
        <f t="shared" si="45"/>
        <v>2015</v>
      </c>
      <c r="M859" s="12">
        <f>IF(L859=2012,M858,M858*(1+Data_FRED!C721))</f>
        <v>1.4778126252034376</v>
      </c>
      <c r="N859" s="4">
        <f t="shared" si="46"/>
        <v>1</v>
      </c>
      <c r="O859" s="19">
        <f>+N859*(Data_FRED!C721)</f>
        <v>-4.2707640446294944E-3</v>
      </c>
      <c r="P859" s="12">
        <f t="shared" si="47"/>
        <v>1.4778126252034376</v>
      </c>
    </row>
    <row r="860" spans="11:16" ht="12.5" x14ac:dyDescent="0.25">
      <c r="K860" s="38">
        <v>42207</v>
      </c>
      <c r="L860" s="4">
        <f t="shared" si="45"/>
        <v>2015</v>
      </c>
      <c r="M860" s="12">
        <f>IF(L860=2012,M859,M859*(1+Data_FRED!C722))</f>
        <v>1.4742798590580626</v>
      </c>
      <c r="N860" s="4">
        <f t="shared" si="46"/>
        <v>1</v>
      </c>
      <c r="O860" s="19">
        <f>+N860*(Data_FRED!C722)</f>
        <v>-2.3905372610337479E-3</v>
      </c>
      <c r="P860" s="12">
        <f t="shared" si="47"/>
        <v>1.4742798590580626</v>
      </c>
    </row>
    <row r="861" spans="11:16" ht="12.5" x14ac:dyDescent="0.25">
      <c r="K861" s="38">
        <v>42208</v>
      </c>
      <c r="L861" s="4">
        <f t="shared" si="45"/>
        <v>2015</v>
      </c>
      <c r="M861" s="12">
        <f>IF(L861=2012,M860,M860*(1+Data_FRED!C723))</f>
        <v>1.4658879485786436</v>
      </c>
      <c r="N861" s="4">
        <f t="shared" si="46"/>
        <v>1</v>
      </c>
      <c r="O861" s="19">
        <f>+N861*(Data_FRED!C723)</f>
        <v>-5.6922099476966175E-3</v>
      </c>
      <c r="P861" s="12">
        <f t="shared" si="47"/>
        <v>1.4658879485786436</v>
      </c>
    </row>
    <row r="862" spans="11:16" ht="12.5" x14ac:dyDescent="0.25">
      <c r="K862" s="38">
        <v>42209</v>
      </c>
      <c r="L862" s="4">
        <f t="shared" si="45"/>
        <v>2015</v>
      </c>
      <c r="M862" s="12">
        <f>IF(L862=2012,M861,M861*(1+Data_FRED!C724))</f>
        <v>1.4501134987617683</v>
      </c>
      <c r="N862" s="4">
        <f t="shared" si="46"/>
        <v>1</v>
      </c>
      <c r="O862" s="19">
        <f>+N862*(Data_FRED!C724)</f>
        <v>-1.0761020194054139E-2</v>
      </c>
      <c r="P862" s="12">
        <f t="shared" si="47"/>
        <v>1.4501134987617683</v>
      </c>
    </row>
    <row r="863" spans="11:16" ht="12.5" x14ac:dyDescent="0.25">
      <c r="K863" s="38">
        <v>42212</v>
      </c>
      <c r="L863" s="4">
        <f t="shared" si="45"/>
        <v>2015</v>
      </c>
      <c r="M863" s="12">
        <f>IF(L863=2012,M862,M862*(1+Data_FRED!C725))</f>
        <v>1.4417148038049266</v>
      </c>
      <c r="N863" s="4">
        <f t="shared" si="46"/>
        <v>1</v>
      </c>
      <c r="O863" s="19">
        <f>+N863*(Data_FRED!C725)</f>
        <v>-5.7917500692277806E-3</v>
      </c>
      <c r="P863" s="12">
        <f t="shared" si="47"/>
        <v>1.4417148038049266</v>
      </c>
    </row>
    <row r="864" spans="11:16" ht="12.5" x14ac:dyDescent="0.25">
      <c r="K864" s="38">
        <v>42213</v>
      </c>
      <c r="L864" s="4">
        <f t="shared" si="45"/>
        <v>2015</v>
      </c>
      <c r="M864" s="12">
        <f>IF(L864=2012,M863,M863*(1+Data_FRED!C726))</f>
        <v>1.4594623445383936</v>
      </c>
      <c r="N864" s="4">
        <f t="shared" si="46"/>
        <v>1</v>
      </c>
      <c r="O864" s="19">
        <f>+N864*(Data_FRED!C726)</f>
        <v>1.231002184803006E-2</v>
      </c>
      <c r="P864" s="12">
        <f t="shared" si="47"/>
        <v>1.4594623445383936</v>
      </c>
    </row>
    <row r="865" spans="11:16" ht="12.5" x14ac:dyDescent="0.25">
      <c r="K865" s="38">
        <v>42214</v>
      </c>
      <c r="L865" s="4">
        <f t="shared" si="45"/>
        <v>2015</v>
      </c>
      <c r="M865" s="12">
        <f>IF(L865=2012,M864,M864*(1+Data_FRED!C727))</f>
        <v>1.4701049052364552</v>
      </c>
      <c r="N865" s="4">
        <f t="shared" si="46"/>
        <v>1</v>
      </c>
      <c r="O865" s="19">
        <f>+N865*(Data_FRED!C727)</f>
        <v>7.2921105076044846E-3</v>
      </c>
      <c r="P865" s="12">
        <f t="shared" si="47"/>
        <v>1.4701049052364552</v>
      </c>
    </row>
    <row r="866" spans="11:16" ht="12.5" x14ac:dyDescent="0.25">
      <c r="K866" s="38">
        <v>42215</v>
      </c>
      <c r="L866" s="4">
        <f t="shared" si="45"/>
        <v>2015</v>
      </c>
      <c r="M866" s="12">
        <f>IF(L866=2012,M865,M865*(1+Data_FRED!C728))</f>
        <v>1.4701467369230341</v>
      </c>
      <c r="N866" s="4">
        <f t="shared" si="46"/>
        <v>1</v>
      </c>
      <c r="O866" s="19">
        <f>+N866*(Data_FRED!C728)</f>
        <v>2.8454898986964683E-5</v>
      </c>
      <c r="P866" s="12">
        <f t="shared" si="47"/>
        <v>1.4701467369230341</v>
      </c>
    </row>
    <row r="867" spans="11:16" ht="12.5" x14ac:dyDescent="0.25">
      <c r="K867" s="38">
        <v>42216</v>
      </c>
      <c r="L867" s="4">
        <f t="shared" si="45"/>
        <v>2015</v>
      </c>
      <c r="M867" s="12">
        <f>IF(L867=2012,M866,M866*(1+Data_FRED!C729))</f>
        <v>1.4668033275195445</v>
      </c>
      <c r="N867" s="4">
        <f t="shared" si="46"/>
        <v>1</v>
      </c>
      <c r="O867" s="19">
        <f>+N867*(Data_FRED!C729)</f>
        <v>-2.274201152523918E-3</v>
      </c>
      <c r="P867" s="12">
        <f t="shared" si="47"/>
        <v>1.4668033275195445</v>
      </c>
    </row>
    <row r="868" spans="11:16" ht="12.5" x14ac:dyDescent="0.25">
      <c r="K868" s="38">
        <v>42219</v>
      </c>
      <c r="L868" s="4">
        <f t="shared" si="45"/>
        <v>2015</v>
      </c>
      <c r="M868" s="12">
        <f>IF(L868=2012,M867,M867*(1+Data_FRED!C730))</f>
        <v>1.4627539664227147</v>
      </c>
      <c r="N868" s="4">
        <f t="shared" si="46"/>
        <v>1</v>
      </c>
      <c r="O868" s="19">
        <f>+N868*(Data_FRED!C730)</f>
        <v>-2.7606707871855756E-3</v>
      </c>
      <c r="P868" s="12">
        <f t="shared" si="47"/>
        <v>1.4627539664227147</v>
      </c>
    </row>
    <row r="869" spans="11:16" ht="12.5" x14ac:dyDescent="0.25">
      <c r="K869" s="38">
        <v>42220</v>
      </c>
      <c r="L869" s="4">
        <f t="shared" si="45"/>
        <v>2015</v>
      </c>
      <c r="M869" s="12">
        <f>IF(L869=2012,M868,M868*(1+Data_FRED!C731))</f>
        <v>1.4594594741147</v>
      </c>
      <c r="N869" s="4">
        <f t="shared" si="46"/>
        <v>1</v>
      </c>
      <c r="O869" s="19">
        <f>+N869*(Data_FRED!C731)</f>
        <v>-2.2522532043250201E-3</v>
      </c>
      <c r="P869" s="12">
        <f t="shared" si="47"/>
        <v>1.4594594741147</v>
      </c>
    </row>
    <row r="870" spans="11:16" ht="12.5" x14ac:dyDescent="0.25">
      <c r="K870" s="38">
        <v>42221</v>
      </c>
      <c r="L870" s="4">
        <f t="shared" si="45"/>
        <v>2015</v>
      </c>
      <c r="M870" s="12">
        <f>IF(L870=2012,M869,M869*(1+Data_FRED!C732))</f>
        <v>1.4639981434905871</v>
      </c>
      <c r="N870" s="4">
        <f t="shared" si="46"/>
        <v>1</v>
      </c>
      <c r="O870" s="19">
        <f>+N870*(Data_FRED!C732)</f>
        <v>3.1098289855839203E-3</v>
      </c>
      <c r="P870" s="12">
        <f t="shared" si="47"/>
        <v>1.4639981434905871</v>
      </c>
    </row>
    <row r="871" spans="11:16" ht="12.5" x14ac:dyDescent="0.25">
      <c r="K871" s="38">
        <v>42222</v>
      </c>
      <c r="L871" s="4">
        <f t="shared" si="45"/>
        <v>2015</v>
      </c>
      <c r="M871" s="12">
        <f>IF(L871=2012,M870,M870*(1+Data_FRED!C733))</f>
        <v>1.4526035792159757</v>
      </c>
      <c r="N871" s="4">
        <f t="shared" si="46"/>
        <v>1</v>
      </c>
      <c r="O871" s="19">
        <f>+N871*(Data_FRED!C733)</f>
        <v>-7.7831821886354671E-3</v>
      </c>
      <c r="P871" s="12">
        <f t="shared" si="47"/>
        <v>1.4526035792159757</v>
      </c>
    </row>
    <row r="872" spans="11:16" ht="12.5" x14ac:dyDescent="0.25">
      <c r="K872" s="38">
        <v>42223</v>
      </c>
      <c r="L872" s="4">
        <f t="shared" si="45"/>
        <v>2015</v>
      </c>
      <c r="M872" s="12">
        <f>IF(L872=2012,M871,M871*(1+Data_FRED!C734))</f>
        <v>1.4484214933644692</v>
      </c>
      <c r="N872" s="4">
        <f t="shared" si="46"/>
        <v>1</v>
      </c>
      <c r="O872" s="19">
        <f>+N872*(Data_FRED!C734)</f>
        <v>-2.8790276379214528E-3</v>
      </c>
      <c r="P872" s="12">
        <f t="shared" si="47"/>
        <v>1.4484214933644692</v>
      </c>
    </row>
    <row r="873" spans="11:16" ht="12.5" x14ac:dyDescent="0.25">
      <c r="K873" s="38">
        <v>42226</v>
      </c>
      <c r="L873" s="4">
        <f t="shared" si="45"/>
        <v>2015</v>
      </c>
      <c r="M873" s="12">
        <f>IF(L873=2012,M872,M872*(1+Data_FRED!C735))</f>
        <v>1.4668554103500571</v>
      </c>
      <c r="N873" s="4">
        <f t="shared" si="46"/>
        <v>1</v>
      </c>
      <c r="O873" s="19">
        <f>+N873*(Data_FRED!C735)</f>
        <v>1.2726901022967103E-2</v>
      </c>
      <c r="P873" s="12">
        <f t="shared" si="47"/>
        <v>1.4668554103500571</v>
      </c>
    </row>
    <row r="874" spans="11:16" ht="12.5" x14ac:dyDescent="0.25">
      <c r="K874" s="38">
        <v>42227</v>
      </c>
      <c r="L874" s="4">
        <f t="shared" si="45"/>
        <v>2015</v>
      </c>
      <c r="M874" s="12">
        <f>IF(L874=2012,M873,M873*(1+Data_FRED!C736))</f>
        <v>1.4527690071994657</v>
      </c>
      <c r="N874" s="4">
        <f t="shared" si="46"/>
        <v>1</v>
      </c>
      <c r="O874" s="19">
        <f>+N874*(Data_FRED!C736)</f>
        <v>-9.6031299685016367E-3</v>
      </c>
      <c r="P874" s="12">
        <f t="shared" si="47"/>
        <v>1.4527690071994657</v>
      </c>
    </row>
    <row r="875" spans="11:16" ht="12.5" x14ac:dyDescent="0.25">
      <c r="K875" s="38">
        <v>42228</v>
      </c>
      <c r="L875" s="4">
        <f t="shared" si="45"/>
        <v>2015</v>
      </c>
      <c r="M875" s="12">
        <f>IF(L875=2012,M874,M874*(1+Data_FRED!C737))</f>
        <v>1.4541485755813899</v>
      </c>
      <c r="N875" s="4">
        <f t="shared" si="46"/>
        <v>1</v>
      </c>
      <c r="O875" s="19">
        <f>+N875*(Data_FRED!C737)</f>
        <v>9.4961303213885308E-4</v>
      </c>
      <c r="P875" s="12">
        <f t="shared" si="47"/>
        <v>1.4541485755813899</v>
      </c>
    </row>
    <row r="876" spans="11:16" ht="12.5" x14ac:dyDescent="0.25">
      <c r="K876" s="38">
        <v>42229</v>
      </c>
      <c r="L876" s="4">
        <f t="shared" si="45"/>
        <v>2015</v>
      </c>
      <c r="M876" s="12">
        <f>IF(L876=2012,M875,M875*(1+Data_FRED!C738))</f>
        <v>1.4522931533971988</v>
      </c>
      <c r="N876" s="4">
        <f t="shared" si="46"/>
        <v>1</v>
      </c>
      <c r="O876" s="19">
        <f>+N876*(Data_FRED!C738)</f>
        <v>-1.275950900305485E-3</v>
      </c>
      <c r="P876" s="12">
        <f t="shared" si="47"/>
        <v>1.4522931533971988</v>
      </c>
    </row>
    <row r="877" spans="11:16" ht="12.5" x14ac:dyDescent="0.25">
      <c r="K877" s="38">
        <v>42230</v>
      </c>
      <c r="L877" s="4">
        <f t="shared" si="45"/>
        <v>2015</v>
      </c>
      <c r="M877" s="12">
        <f>IF(L877=2012,M876,M876*(1+Data_FRED!C739))</f>
        <v>1.4579632864223564</v>
      </c>
      <c r="N877" s="4">
        <f t="shared" si="46"/>
        <v>1</v>
      </c>
      <c r="O877" s="19">
        <f>+N877*(Data_FRED!C739)</f>
        <v>3.9042620368306804E-3</v>
      </c>
      <c r="P877" s="12">
        <f t="shared" si="47"/>
        <v>1.4579632864223564</v>
      </c>
    </row>
    <row r="878" spans="11:16" ht="12.5" x14ac:dyDescent="0.25">
      <c r="K878" s="38">
        <v>42233</v>
      </c>
      <c r="L878" s="4">
        <f t="shared" si="45"/>
        <v>2015</v>
      </c>
      <c r="M878" s="12">
        <f>IF(L878=2012,M877,M877*(1+Data_FRED!C740))</f>
        <v>1.4655416895635824</v>
      </c>
      <c r="N878" s="4">
        <f t="shared" si="46"/>
        <v>1</v>
      </c>
      <c r="O878" s="19">
        <f>+N878*(Data_FRED!C740)</f>
        <v>5.1979382552371483E-3</v>
      </c>
      <c r="P878" s="12">
        <f t="shared" si="47"/>
        <v>1.4655416895635824</v>
      </c>
    </row>
    <row r="879" spans="11:16" ht="12.5" x14ac:dyDescent="0.25">
      <c r="K879" s="38">
        <v>42234</v>
      </c>
      <c r="L879" s="4">
        <f t="shared" si="45"/>
        <v>2015</v>
      </c>
      <c r="M879" s="12">
        <f>IF(L879=2012,M878,M878*(1+Data_FRED!C741))</f>
        <v>1.4616888192282105</v>
      </c>
      <c r="N879" s="4">
        <f t="shared" si="46"/>
        <v>1</v>
      </c>
      <c r="O879" s="19">
        <f>+N879*(Data_FRED!C741)</f>
        <v>-2.6289735480122659E-3</v>
      </c>
      <c r="P879" s="12">
        <f t="shared" si="47"/>
        <v>1.4616888192282105</v>
      </c>
    </row>
    <row r="880" spans="11:16" ht="12.5" x14ac:dyDescent="0.25">
      <c r="K880" s="38">
        <v>42235</v>
      </c>
      <c r="L880" s="4">
        <f t="shared" si="45"/>
        <v>2015</v>
      </c>
      <c r="M880" s="12">
        <f>IF(L880=2012,M879,M879*(1+Data_FRED!C742))</f>
        <v>1.4495725512558004</v>
      </c>
      <c r="N880" s="4">
        <f t="shared" si="46"/>
        <v>1</v>
      </c>
      <c r="O880" s="19">
        <f>+N880*(Data_FRED!C742)</f>
        <v>-8.2892253214384998E-3</v>
      </c>
      <c r="P880" s="12">
        <f t="shared" si="47"/>
        <v>1.4495725512558004</v>
      </c>
    </row>
    <row r="881" spans="11:16" ht="12.5" x14ac:dyDescent="0.25">
      <c r="K881" s="38">
        <v>42236</v>
      </c>
      <c r="L881" s="4">
        <f t="shared" si="45"/>
        <v>2015</v>
      </c>
      <c r="M881" s="12">
        <f>IF(L881=2012,M880,M880*(1+Data_FRED!C743))</f>
        <v>1.418659113137231</v>
      </c>
      <c r="N881" s="4">
        <f t="shared" si="46"/>
        <v>1</v>
      </c>
      <c r="O881" s="19">
        <f>+N881*(Data_FRED!C743)</f>
        <v>-2.1325899205105869E-2</v>
      </c>
      <c r="P881" s="12">
        <f t="shared" si="47"/>
        <v>1.418659113137231</v>
      </c>
    </row>
    <row r="882" spans="11:16" ht="12.5" x14ac:dyDescent="0.25">
      <c r="K882" s="38">
        <v>42237</v>
      </c>
      <c r="L882" s="4">
        <f t="shared" si="45"/>
        <v>2015</v>
      </c>
      <c r="M882" s="12">
        <f>IF(L882=2012,M881,M881*(1+Data_FRED!C744))</f>
        <v>1.3727381680932476</v>
      </c>
      <c r="N882" s="4">
        <f t="shared" si="46"/>
        <v>1</v>
      </c>
      <c r="O882" s="19">
        <f>+N882*(Data_FRED!C744)</f>
        <v>-3.2369259548499681E-2</v>
      </c>
      <c r="P882" s="12">
        <f t="shared" si="47"/>
        <v>1.3727381680932476</v>
      </c>
    </row>
    <row r="883" spans="11:16" ht="12.5" x14ac:dyDescent="0.25">
      <c r="K883" s="38">
        <v>42240</v>
      </c>
      <c r="L883" s="4">
        <f t="shared" si="45"/>
        <v>2015</v>
      </c>
      <c r="M883" s="12">
        <f>IF(L883=2012,M882,M882*(1+Data_FRED!C745))</f>
        <v>1.3175384221709916</v>
      </c>
      <c r="N883" s="4">
        <f t="shared" si="46"/>
        <v>1</v>
      </c>
      <c r="O883" s="19">
        <f>+N883*(Data_FRED!C745)</f>
        <v>-4.0211416281175603E-2</v>
      </c>
      <c r="P883" s="12">
        <f t="shared" si="47"/>
        <v>1.3175384221709916</v>
      </c>
    </row>
    <row r="884" spans="11:16" ht="12.5" x14ac:dyDescent="0.25">
      <c r="K884" s="38">
        <v>42241</v>
      </c>
      <c r="L884" s="4">
        <f t="shared" si="45"/>
        <v>2015</v>
      </c>
      <c r="M884" s="12">
        <f>IF(L884=2012,M883,M883*(1+Data_FRED!C746))</f>
        <v>1.2996011081953098</v>
      </c>
      <c r="N884" s="4">
        <f t="shared" si="46"/>
        <v>1</v>
      </c>
      <c r="O884" s="19">
        <f>+N884*(Data_FRED!C746)</f>
        <v>-1.3614262532188859E-2</v>
      </c>
      <c r="P884" s="12">
        <f t="shared" si="47"/>
        <v>1.2996011081953098</v>
      </c>
    </row>
    <row r="885" spans="11:16" ht="12.5" x14ac:dyDescent="0.25">
      <c r="K885" s="38">
        <v>42242</v>
      </c>
      <c r="L885" s="4">
        <f t="shared" si="45"/>
        <v>2015</v>
      </c>
      <c r="M885" s="12">
        <f>IF(L885=2012,M884,M884*(1+Data_FRED!C747))</f>
        <v>1.3493645066411089</v>
      </c>
      <c r="N885" s="4">
        <f t="shared" si="46"/>
        <v>1</v>
      </c>
      <c r="O885" s="19">
        <f>+N885*(Data_FRED!C747)</f>
        <v>3.8291286558614003E-2</v>
      </c>
      <c r="P885" s="12">
        <f t="shared" si="47"/>
        <v>1.3493645066411089</v>
      </c>
    </row>
    <row r="886" spans="11:16" ht="12.5" x14ac:dyDescent="0.25">
      <c r="K886" s="38">
        <v>42243</v>
      </c>
      <c r="L886" s="4">
        <f t="shared" si="45"/>
        <v>2015</v>
      </c>
      <c r="M886" s="12">
        <f>IF(L886=2012,M885,M885*(1+Data_FRED!C748))</f>
        <v>1.3817590273384852</v>
      </c>
      <c r="N886" s="4">
        <f t="shared" si="46"/>
        <v>1</v>
      </c>
      <c r="O886" s="19">
        <f>+N886*(Data_FRED!C748)</f>
        <v>2.400724232625184E-2</v>
      </c>
      <c r="P886" s="12">
        <f t="shared" si="47"/>
        <v>1.3817590273384852</v>
      </c>
    </row>
    <row r="887" spans="11:16" ht="12.5" x14ac:dyDescent="0.25">
      <c r="K887" s="38">
        <v>42244</v>
      </c>
      <c r="L887" s="4">
        <f t="shared" si="45"/>
        <v>2015</v>
      </c>
      <c r="M887" s="12">
        <f>IF(L887=2012,M886,M886*(1+Data_FRED!C749))</f>
        <v>1.3825999255460582</v>
      </c>
      <c r="N887" s="4">
        <f t="shared" si="46"/>
        <v>1</v>
      </c>
      <c r="O887" s="19">
        <f>+N887*(Data_FRED!C749)</f>
        <v>6.0857080788743101E-4</v>
      </c>
      <c r="P887" s="12">
        <f t="shared" si="47"/>
        <v>1.3825999255460582</v>
      </c>
    </row>
    <row r="888" spans="11:16" ht="12.5" x14ac:dyDescent="0.25">
      <c r="K888" s="38">
        <v>42247</v>
      </c>
      <c r="L888" s="4">
        <f t="shared" si="45"/>
        <v>2015</v>
      </c>
      <c r="M888" s="12">
        <f>IF(L888=2012,M887,M887*(1+Data_FRED!C750))</f>
        <v>1.3709486061641476</v>
      </c>
      <c r="N888" s="4">
        <f t="shared" si="46"/>
        <v>1</v>
      </c>
      <c r="O888" s="19">
        <f>+N888*(Data_FRED!C750)</f>
        <v>-8.4271083533501261E-3</v>
      </c>
      <c r="P888" s="12">
        <f t="shared" si="47"/>
        <v>1.3709486061641476</v>
      </c>
    </row>
    <row r="889" spans="11:16" ht="12.5" x14ac:dyDescent="0.25">
      <c r="K889" s="38">
        <v>42248</v>
      </c>
      <c r="L889" s="4">
        <f t="shared" si="45"/>
        <v>2015</v>
      </c>
      <c r="M889" s="12">
        <f>IF(L889=2012,M888,M888*(1+Data_FRED!C751))</f>
        <v>1.3297891510346698</v>
      </c>
      <c r="N889" s="4">
        <f t="shared" si="46"/>
        <v>1</v>
      </c>
      <c r="O889" s="19">
        <f>+N889*(Data_FRED!C751)</f>
        <v>-3.00226098516122E-2</v>
      </c>
      <c r="P889" s="12">
        <f t="shared" si="47"/>
        <v>1.3297891510346698</v>
      </c>
    </row>
    <row r="890" spans="11:16" ht="12.5" x14ac:dyDescent="0.25">
      <c r="K890" s="38">
        <v>42249</v>
      </c>
      <c r="L890" s="4">
        <f t="shared" si="45"/>
        <v>2015</v>
      </c>
      <c r="M890" s="12">
        <f>IF(L890=2012,M889,M889*(1+Data_FRED!C752))</f>
        <v>1.3538951248585469</v>
      </c>
      <c r="N890" s="4">
        <f t="shared" si="46"/>
        <v>1</v>
      </c>
      <c r="O890" s="19">
        <f>+N890*(Data_FRED!C752)</f>
        <v>1.8127666183109615E-2</v>
      </c>
      <c r="P890" s="12">
        <f t="shared" si="47"/>
        <v>1.3538951248585469</v>
      </c>
    </row>
    <row r="891" spans="11:16" ht="12.5" x14ac:dyDescent="0.25">
      <c r="K891" s="38">
        <v>42250</v>
      </c>
      <c r="L891" s="4">
        <f t="shared" si="45"/>
        <v>2015</v>
      </c>
      <c r="M891" s="12">
        <f>IF(L891=2012,M890,M890*(1+Data_FRED!C753))</f>
        <v>1.3554712018641275</v>
      </c>
      <c r="N891" s="4">
        <f t="shared" si="46"/>
        <v>1</v>
      </c>
      <c r="O891" s="19">
        <f>+N891*(Data_FRED!C753)</f>
        <v>1.164105680449443E-3</v>
      </c>
      <c r="P891" s="12">
        <f t="shared" si="47"/>
        <v>1.3554712018641275</v>
      </c>
    </row>
    <row r="892" spans="11:16" ht="12.5" x14ac:dyDescent="0.25">
      <c r="K892" s="38">
        <v>42251</v>
      </c>
      <c r="L892" s="4">
        <f t="shared" si="45"/>
        <v>2015</v>
      </c>
      <c r="M892" s="12">
        <f>IF(L892=2012,M891,M891*(1+Data_FRED!C754))</f>
        <v>1.3345314882920587</v>
      </c>
      <c r="N892" s="4">
        <f t="shared" si="46"/>
        <v>1</v>
      </c>
      <c r="O892" s="19">
        <f>+N892*(Data_FRED!C754)</f>
        <v>-1.5448291002620419E-2</v>
      </c>
      <c r="P892" s="12">
        <f t="shared" si="47"/>
        <v>1.3345314882920587</v>
      </c>
    </row>
    <row r="893" spans="11:16" ht="12.5" x14ac:dyDescent="0.25">
      <c r="K893" s="38">
        <v>42255</v>
      </c>
      <c r="L893" s="4">
        <f t="shared" si="45"/>
        <v>2015</v>
      </c>
      <c r="M893" s="12">
        <f>IF(L893=2012,M892,M892*(1+Data_FRED!C755))</f>
        <v>1.3675926436994417</v>
      </c>
      <c r="N893" s="4">
        <f t="shared" si="46"/>
        <v>1</v>
      </c>
      <c r="O893" s="19">
        <f>+N893*(Data_FRED!C755)</f>
        <v>2.4773604592646017E-2</v>
      </c>
      <c r="P893" s="12">
        <f t="shared" si="47"/>
        <v>1.3675926436994417</v>
      </c>
    </row>
    <row r="894" spans="11:16" ht="12.5" x14ac:dyDescent="0.25">
      <c r="K894" s="38">
        <v>42256</v>
      </c>
      <c r="L894" s="4">
        <f t="shared" si="45"/>
        <v>2015</v>
      </c>
      <c r="M894" s="12">
        <f>IF(L894=2012,M893,M893*(1+Data_FRED!C756))</f>
        <v>1.3484531319603268</v>
      </c>
      <c r="N894" s="4">
        <f t="shared" si="46"/>
        <v>1</v>
      </c>
      <c r="O894" s="19">
        <f>+N894*(Data_FRED!C756)</f>
        <v>-1.3995038527950136E-2</v>
      </c>
      <c r="P894" s="12">
        <f t="shared" si="47"/>
        <v>1.3484531319603268</v>
      </c>
    </row>
    <row r="895" spans="11:16" ht="12.5" x14ac:dyDescent="0.25">
      <c r="K895" s="38">
        <v>42257</v>
      </c>
      <c r="L895" s="4">
        <f t="shared" si="45"/>
        <v>2015</v>
      </c>
      <c r="M895" s="12">
        <f>IF(L895=2012,M894,M894*(1+Data_FRED!C757))</f>
        <v>1.3555514911233282</v>
      </c>
      <c r="N895" s="4">
        <f t="shared" si="46"/>
        <v>1</v>
      </c>
      <c r="O895" s="19">
        <f>+N895*(Data_FRED!C757)</f>
        <v>5.2640755505400285E-3</v>
      </c>
      <c r="P895" s="12">
        <f t="shared" si="47"/>
        <v>1.3555514911233282</v>
      </c>
    </row>
    <row r="896" spans="11:16" ht="12.5" x14ac:dyDescent="0.25">
      <c r="K896" s="38">
        <v>42258</v>
      </c>
      <c r="L896" s="4">
        <f t="shared" si="45"/>
        <v>2015</v>
      </c>
      <c r="M896" s="12">
        <f>IF(L896=2012,M895,M895*(1+Data_FRED!C758))</f>
        <v>1.3616202972563878</v>
      </c>
      <c r="N896" s="4">
        <f t="shared" si="46"/>
        <v>1</v>
      </c>
      <c r="O896" s="19">
        <f>+N896*(Data_FRED!C758)</f>
        <v>4.4770015545705895E-3</v>
      </c>
      <c r="P896" s="12">
        <f t="shared" si="47"/>
        <v>1.3616202972563878</v>
      </c>
    </row>
    <row r="897" spans="11:16" ht="12.5" x14ac:dyDescent="0.25">
      <c r="K897" s="38">
        <v>42261</v>
      </c>
      <c r="L897" s="4">
        <f t="shared" si="45"/>
        <v>2015</v>
      </c>
      <c r="M897" s="12">
        <f>IF(L897=2012,M896,M896*(1+Data_FRED!C759))</f>
        <v>1.3560403346257426</v>
      </c>
      <c r="N897" s="4">
        <f t="shared" si="46"/>
        <v>1</v>
      </c>
      <c r="O897" s="19">
        <f>+N897*(Data_FRED!C759)</f>
        <v>-4.0980313248036339E-3</v>
      </c>
      <c r="P897" s="12">
        <f t="shared" si="47"/>
        <v>1.3560403346257426</v>
      </c>
    </row>
    <row r="898" spans="11:16" ht="12.5" x14ac:dyDescent="0.25">
      <c r="K898" s="38">
        <v>42262</v>
      </c>
      <c r="L898" s="4">
        <f t="shared" si="45"/>
        <v>2015</v>
      </c>
      <c r="M898" s="12">
        <f>IF(L898=2012,M897,M897*(1+Data_FRED!C760))</f>
        <v>1.3733294690806446</v>
      </c>
      <c r="N898" s="4">
        <f t="shared" si="46"/>
        <v>1</v>
      </c>
      <c r="O898" s="19">
        <f>+N898*(Data_FRED!C760)</f>
        <v>1.2749719911298718E-2</v>
      </c>
      <c r="P898" s="12">
        <f t="shared" si="47"/>
        <v>1.3733294690806446</v>
      </c>
    </row>
    <row r="899" spans="11:16" ht="12.5" x14ac:dyDescent="0.25">
      <c r="K899" s="38">
        <v>42263</v>
      </c>
      <c r="L899" s="4">
        <f t="shared" si="45"/>
        <v>2015</v>
      </c>
      <c r="M899" s="12">
        <f>IF(L899=2012,M898,M898*(1+Data_FRED!C761))</f>
        <v>1.3852330687766401</v>
      </c>
      <c r="N899" s="4">
        <f t="shared" si="46"/>
        <v>1</v>
      </c>
      <c r="O899" s="19">
        <f>+N899*(Data_FRED!C761)</f>
        <v>8.6676940705017226E-3</v>
      </c>
      <c r="P899" s="12">
        <f t="shared" si="47"/>
        <v>1.3852330687766401</v>
      </c>
    </row>
    <row r="900" spans="11:16" ht="12.5" x14ac:dyDescent="0.25">
      <c r="K900" s="38">
        <v>42264</v>
      </c>
      <c r="L900" s="4">
        <f t="shared" si="45"/>
        <v>2015</v>
      </c>
      <c r="M900" s="12">
        <f>IF(L900=2012,M899,M899*(1+Data_FRED!C762))</f>
        <v>1.3816809287191598</v>
      </c>
      <c r="N900" s="4">
        <f t="shared" si="46"/>
        <v>1</v>
      </c>
      <c r="O900" s="19">
        <f>+N900*(Data_FRED!C762)</f>
        <v>-2.5642905425419791E-3</v>
      </c>
      <c r="P900" s="12">
        <f t="shared" si="47"/>
        <v>1.3816809287191598</v>
      </c>
    </row>
    <row r="901" spans="11:16" ht="12.5" x14ac:dyDescent="0.25">
      <c r="K901" s="38">
        <v>42265</v>
      </c>
      <c r="L901" s="4">
        <f t="shared" si="45"/>
        <v>2015</v>
      </c>
      <c r="M901" s="12">
        <f>IF(L901=2012,M900,M900*(1+Data_FRED!C763))</f>
        <v>1.3591646826276418</v>
      </c>
      <c r="N901" s="4">
        <f t="shared" si="46"/>
        <v>1</v>
      </c>
      <c r="O901" s="19">
        <f>+N901*(Data_FRED!C763)</f>
        <v>-1.6296270451088189E-2</v>
      </c>
      <c r="P901" s="12">
        <f t="shared" si="47"/>
        <v>1.3591646826276418</v>
      </c>
    </row>
    <row r="902" spans="11:16" ht="12.5" x14ac:dyDescent="0.25">
      <c r="K902" s="38">
        <v>42268</v>
      </c>
      <c r="L902" s="4">
        <f t="shared" si="45"/>
        <v>2015</v>
      </c>
      <c r="M902" s="12">
        <f>IF(L902=2012,M901,M901*(1+Data_FRED!C764))</f>
        <v>1.3653562511756996</v>
      </c>
      <c r="N902" s="4">
        <f t="shared" si="46"/>
        <v>1</v>
      </c>
      <c r="O902" s="19">
        <f>+N902*(Data_FRED!C764)</f>
        <v>4.5554218905156504E-3</v>
      </c>
      <c r="P902" s="12">
        <f t="shared" si="47"/>
        <v>1.3653562511756996</v>
      </c>
    </row>
    <row r="903" spans="11:16" ht="12.5" x14ac:dyDescent="0.25">
      <c r="K903" s="38">
        <v>42269</v>
      </c>
      <c r="L903" s="4">
        <f t="shared" si="45"/>
        <v>2015</v>
      </c>
      <c r="M903" s="12">
        <f>IF(L903=2012,M902,M902*(1+Data_FRED!C765))</f>
        <v>1.3484327425179421</v>
      </c>
      <c r="N903" s="4">
        <f t="shared" si="46"/>
        <v>1</v>
      </c>
      <c r="O903" s="19">
        <f>+N903*(Data_FRED!C765)</f>
        <v>-1.2394939887069493E-2</v>
      </c>
      <c r="P903" s="12">
        <f t="shared" si="47"/>
        <v>1.3484327425179421</v>
      </c>
    </row>
    <row r="904" spans="11:16" ht="12.5" x14ac:dyDescent="0.25">
      <c r="K904" s="38">
        <v>42270</v>
      </c>
      <c r="L904" s="4">
        <f t="shared" si="45"/>
        <v>2015</v>
      </c>
      <c r="M904" s="12">
        <f>IF(L904=2012,M903,M903*(1+Data_FRED!C766))</f>
        <v>1.3456674382819047</v>
      </c>
      <c r="N904" s="4">
        <f t="shared" si="46"/>
        <v>1</v>
      </c>
      <c r="O904" s="19">
        <f>+N904*(Data_FRED!C766)</f>
        <v>-2.0507542933684945E-3</v>
      </c>
      <c r="P904" s="12">
        <f t="shared" si="47"/>
        <v>1.3456674382819047</v>
      </c>
    </row>
    <row r="905" spans="11:16" ht="12.5" x14ac:dyDescent="0.25">
      <c r="K905" s="38">
        <v>42271</v>
      </c>
      <c r="L905" s="4">
        <f t="shared" si="45"/>
        <v>2015</v>
      </c>
      <c r="M905" s="12">
        <f>IF(L905=2012,M904,M904*(1+Data_FRED!C767))</f>
        <v>1.3411343667270319</v>
      </c>
      <c r="N905" s="4">
        <f t="shared" si="46"/>
        <v>1</v>
      </c>
      <c r="O905" s="19">
        <f>+N905*(Data_FRED!C767)</f>
        <v>-3.3686417802160917E-3</v>
      </c>
      <c r="P905" s="12">
        <f t="shared" si="47"/>
        <v>1.3411343667270319</v>
      </c>
    </row>
    <row r="906" spans="11:16" ht="12.5" x14ac:dyDescent="0.25">
      <c r="K906" s="38">
        <v>42272</v>
      </c>
      <c r="L906" s="4">
        <f t="shared" si="45"/>
        <v>2015</v>
      </c>
      <c r="M906" s="12">
        <f>IF(L906=2012,M905,M905*(1+Data_FRED!C768))</f>
        <v>1.3405095467663288</v>
      </c>
      <c r="N906" s="4">
        <f t="shared" si="46"/>
        <v>1</v>
      </c>
      <c r="O906" s="19">
        <f>+N906*(Data_FRED!C768)</f>
        <v>-4.6588915786858695E-4</v>
      </c>
      <c r="P906" s="12">
        <f t="shared" si="47"/>
        <v>1.3405095467663288</v>
      </c>
    </row>
    <row r="907" spans="11:16" ht="12.5" x14ac:dyDescent="0.25">
      <c r="K907" s="38">
        <v>42275</v>
      </c>
      <c r="L907" s="4">
        <f t="shared" si="45"/>
        <v>2015</v>
      </c>
      <c r="M907" s="12">
        <f>IF(L907=2012,M906,M906*(1+Data_FRED!C769))</f>
        <v>1.3056546373381641</v>
      </c>
      <c r="N907" s="4">
        <f t="shared" si="46"/>
        <v>1</v>
      </c>
      <c r="O907" s="19">
        <f>+N907*(Data_FRED!C769)</f>
        <v>-2.6001239239395291E-2</v>
      </c>
      <c r="P907" s="12">
        <f t="shared" si="47"/>
        <v>1.3056546373381641</v>
      </c>
    </row>
    <row r="908" spans="11:16" ht="12.5" x14ac:dyDescent="0.25">
      <c r="K908" s="38">
        <v>42276</v>
      </c>
      <c r="L908" s="4">
        <f t="shared" si="45"/>
        <v>2015</v>
      </c>
      <c r="M908" s="12">
        <f>IF(L908=2012,M907,M907*(1+Data_FRED!C770))</f>
        <v>1.307263363707089</v>
      </c>
      <c r="N908" s="4">
        <f t="shared" si="46"/>
        <v>1</v>
      </c>
      <c r="O908" s="19">
        <f>+N908*(Data_FRED!C770)</f>
        <v>1.2321224333906237E-3</v>
      </c>
      <c r="P908" s="12">
        <f t="shared" si="47"/>
        <v>1.307263363707089</v>
      </c>
    </row>
    <row r="909" spans="11:16" ht="12.5" x14ac:dyDescent="0.25">
      <c r="K909" s="38">
        <v>42277</v>
      </c>
      <c r="L909" s="4">
        <f t="shared" si="45"/>
        <v>2015</v>
      </c>
      <c r="M909" s="12">
        <f>IF(L909=2012,M908,M908*(1+Data_FRED!C771))</f>
        <v>1.3319652360135597</v>
      </c>
      <c r="N909" s="4">
        <f t="shared" si="46"/>
        <v>1</v>
      </c>
      <c r="O909" s="19">
        <f>+N909*(Data_FRED!C771)</f>
        <v>1.8895865203796398E-2</v>
      </c>
      <c r="P909" s="12">
        <f t="shared" si="47"/>
        <v>1.3319652360135597</v>
      </c>
    </row>
    <row r="910" spans="11:16" ht="12.5" x14ac:dyDescent="0.25">
      <c r="K910" s="38">
        <v>42278</v>
      </c>
      <c r="L910" s="4">
        <f t="shared" si="45"/>
        <v>2015</v>
      </c>
      <c r="M910" s="12">
        <f>IF(L910=2012,M909,M909*(1+Data_FRED!C772))</f>
        <v>1.3345918472915184</v>
      </c>
      <c r="N910" s="4">
        <f t="shared" si="46"/>
        <v>1</v>
      </c>
      <c r="O910" s="19">
        <f>+N910*(Data_FRED!C772)</f>
        <v>1.9719818557877231E-3</v>
      </c>
      <c r="P910" s="12">
        <f t="shared" si="47"/>
        <v>1.3345918472915184</v>
      </c>
    </row>
    <row r="911" spans="11:16" ht="12.5" x14ac:dyDescent="0.25">
      <c r="K911" s="38">
        <v>42279</v>
      </c>
      <c r="L911" s="4">
        <f t="shared" si="45"/>
        <v>2015</v>
      </c>
      <c r="M911" s="12">
        <f>IF(L911=2012,M910,M910*(1+Data_FRED!C773))</f>
        <v>1.3535614323284584</v>
      </c>
      <c r="N911" s="4">
        <f t="shared" si="46"/>
        <v>1</v>
      </c>
      <c r="O911" s="19">
        <f>+N911*(Data_FRED!C773)</f>
        <v>1.421377260428928E-2</v>
      </c>
      <c r="P911" s="12">
        <f t="shared" si="47"/>
        <v>1.3535614323284584</v>
      </c>
    </row>
    <row r="912" spans="11:16" ht="12.5" x14ac:dyDescent="0.25">
      <c r="K912" s="38">
        <v>42282</v>
      </c>
      <c r="L912" s="4">
        <f t="shared" si="45"/>
        <v>2015</v>
      </c>
      <c r="M912" s="12">
        <f>IF(L912=2012,M911,M911*(1+Data_FRED!C774))</f>
        <v>1.3780941396695405</v>
      </c>
      <c r="N912" s="4">
        <f t="shared" si="46"/>
        <v>1</v>
      </c>
      <c r="O912" s="19">
        <f>+N912*(Data_FRED!C774)</f>
        <v>1.8124561438544923E-2</v>
      </c>
      <c r="P912" s="12">
        <f t="shared" si="47"/>
        <v>1.3780941396695405</v>
      </c>
    </row>
    <row r="913" spans="11:16" ht="12.5" x14ac:dyDescent="0.25">
      <c r="K913" s="38">
        <v>42283</v>
      </c>
      <c r="L913" s="4">
        <f t="shared" ref="L913:L976" si="48">+YEAR(K913)</f>
        <v>2015</v>
      </c>
      <c r="M913" s="12">
        <f>IF(L913=2012,M912,M912*(1+Data_FRED!C775))</f>
        <v>1.3731403226271037</v>
      </c>
      <c r="N913" s="4">
        <f t="shared" ref="N913:N976" si="49">+SUMIF($C$143:$C$153,L913,$D$143:$D$153)</f>
        <v>1</v>
      </c>
      <c r="O913" s="19">
        <f>+N913*(Data_FRED!C775)</f>
        <v>-3.5946869664685399E-3</v>
      </c>
      <c r="P913" s="12">
        <f t="shared" ref="P913:P976" si="50">P912*(1+O913)</f>
        <v>1.3731403226271037</v>
      </c>
    </row>
    <row r="914" spans="11:16" ht="12.5" x14ac:dyDescent="0.25">
      <c r="K914" s="38">
        <v>42284</v>
      </c>
      <c r="L914" s="4">
        <f t="shared" si="48"/>
        <v>2015</v>
      </c>
      <c r="M914" s="12">
        <f>IF(L914=2012,M913,M913*(1+Data_FRED!C776))</f>
        <v>1.3841303391785704</v>
      </c>
      <c r="N914" s="4">
        <f t="shared" si="49"/>
        <v>1</v>
      </c>
      <c r="O914" s="19">
        <f>+N914*(Data_FRED!C776)</f>
        <v>8.0035640716168491E-3</v>
      </c>
      <c r="P914" s="12">
        <f t="shared" si="50"/>
        <v>1.3841303391785704</v>
      </c>
    </row>
    <row r="915" spans="11:16" ht="12.5" x14ac:dyDescent="0.25">
      <c r="K915" s="38">
        <v>42285</v>
      </c>
      <c r="L915" s="4">
        <f t="shared" si="48"/>
        <v>2015</v>
      </c>
      <c r="M915" s="12">
        <f>IF(L915=2012,M914,M914*(1+Data_FRED!C777))</f>
        <v>1.3962826318478805</v>
      </c>
      <c r="N915" s="4">
        <f t="shared" si="49"/>
        <v>1</v>
      </c>
      <c r="O915" s="19">
        <f>+N915*(Data_FRED!C777)</f>
        <v>8.7797314496566338E-3</v>
      </c>
      <c r="P915" s="12">
        <f t="shared" si="50"/>
        <v>1.3962826318478805</v>
      </c>
    </row>
    <row r="916" spans="11:16" ht="12.5" x14ac:dyDescent="0.25">
      <c r="K916" s="38">
        <v>42286</v>
      </c>
      <c r="L916" s="4">
        <f t="shared" si="48"/>
        <v>2015</v>
      </c>
      <c r="M916" s="12">
        <f>IF(L916=2012,M915,M915*(1+Data_FRED!C778))</f>
        <v>1.3972947524002495</v>
      </c>
      <c r="N916" s="4">
        <f t="shared" si="49"/>
        <v>1</v>
      </c>
      <c r="O916" s="19">
        <f>+N916*(Data_FRED!C778)</f>
        <v>7.2486796675928192E-4</v>
      </c>
      <c r="P916" s="12">
        <f t="shared" si="50"/>
        <v>1.3972947524002495</v>
      </c>
    </row>
    <row r="917" spans="11:16" ht="12.5" x14ac:dyDescent="0.25">
      <c r="K917" s="38">
        <v>42290</v>
      </c>
      <c r="L917" s="4">
        <f t="shared" si="48"/>
        <v>2015</v>
      </c>
      <c r="M917" s="12">
        <f>IF(L917=2012,M916,M916*(1+Data_FRED!C779))</f>
        <v>1.3877249408041765</v>
      </c>
      <c r="N917" s="4">
        <f t="shared" si="49"/>
        <v>1</v>
      </c>
      <c r="O917" s="19">
        <f>+N917*(Data_FRED!C779)</f>
        <v>-6.8488138094229302E-3</v>
      </c>
      <c r="P917" s="12">
        <f t="shared" si="50"/>
        <v>1.3877249408041765</v>
      </c>
    </row>
    <row r="918" spans="11:16" ht="12.5" x14ac:dyDescent="0.25">
      <c r="K918" s="38">
        <v>42291</v>
      </c>
      <c r="L918" s="4">
        <f t="shared" si="48"/>
        <v>2015</v>
      </c>
      <c r="M918" s="12">
        <f>IF(L918=2012,M917,M917*(1+Data_FRED!C780))</f>
        <v>1.3811645332361893</v>
      </c>
      <c r="N918" s="4">
        <f t="shared" si="49"/>
        <v>1</v>
      </c>
      <c r="O918" s="19">
        <f>+N918*(Data_FRED!C780)</f>
        <v>-4.7274552579458298E-3</v>
      </c>
      <c r="P918" s="12">
        <f t="shared" si="50"/>
        <v>1.3811645332361893</v>
      </c>
    </row>
    <row r="919" spans="11:16" ht="12.5" x14ac:dyDescent="0.25">
      <c r="K919" s="38">
        <v>42292</v>
      </c>
      <c r="L919" s="4">
        <f t="shared" si="48"/>
        <v>2015</v>
      </c>
      <c r="M919" s="12">
        <f>IF(L919=2012,M918,M918*(1+Data_FRED!C781))</f>
        <v>1.4015278066898718</v>
      </c>
      <c r="N919" s="4">
        <f t="shared" si="49"/>
        <v>1</v>
      </c>
      <c r="O919" s="19">
        <f>+N919*(Data_FRED!C781)</f>
        <v>1.4743553692310356E-2</v>
      </c>
      <c r="P919" s="12">
        <f t="shared" si="50"/>
        <v>1.4015278066898718</v>
      </c>
    </row>
    <row r="920" spans="11:16" ht="12.5" x14ac:dyDescent="0.25">
      <c r="K920" s="38">
        <v>42293</v>
      </c>
      <c r="L920" s="4">
        <f t="shared" si="48"/>
        <v>2015</v>
      </c>
      <c r="M920" s="12">
        <f>IF(L920=2012,M919,M919*(1+Data_FRED!C782))</f>
        <v>1.4079188594591678</v>
      </c>
      <c r="N920" s="4">
        <f t="shared" si="49"/>
        <v>1</v>
      </c>
      <c r="O920" s="19">
        <f>+N920*(Data_FRED!C782)</f>
        <v>4.5600613407668789E-3</v>
      </c>
      <c r="P920" s="12">
        <f t="shared" si="50"/>
        <v>1.4079188594591678</v>
      </c>
    </row>
    <row r="921" spans="11:16" ht="12.5" x14ac:dyDescent="0.25">
      <c r="K921" s="38">
        <v>42296</v>
      </c>
      <c r="L921" s="4">
        <f t="shared" si="48"/>
        <v>2015</v>
      </c>
      <c r="M921" s="12">
        <f>IF(L921=2012,M920,M920*(1+Data_FRED!C783))</f>
        <v>1.4082996802960599</v>
      </c>
      <c r="N921" s="4">
        <f t="shared" si="49"/>
        <v>1</v>
      </c>
      <c r="O921" s="19">
        <f>+N921*(Data_FRED!C783)</f>
        <v>2.7048493195005823E-4</v>
      </c>
      <c r="P921" s="12">
        <f t="shared" si="50"/>
        <v>1.4082996802960599</v>
      </c>
    </row>
    <row r="922" spans="11:16" ht="12.5" x14ac:dyDescent="0.25">
      <c r="K922" s="38">
        <v>42297</v>
      </c>
      <c r="L922" s="4">
        <f t="shared" si="48"/>
        <v>2015</v>
      </c>
      <c r="M922" s="12">
        <f>IF(L922=2012,M921,M921*(1+Data_FRED!C784))</f>
        <v>1.4062969459584198</v>
      </c>
      <c r="N922" s="4">
        <f t="shared" si="49"/>
        <v>1</v>
      </c>
      <c r="O922" s="19">
        <f>+N922*(Data_FRED!C784)</f>
        <v>-1.4220938665690213E-3</v>
      </c>
      <c r="P922" s="12">
        <f t="shared" si="50"/>
        <v>1.4062969459584198</v>
      </c>
    </row>
    <row r="923" spans="11:16" ht="12.5" x14ac:dyDescent="0.25">
      <c r="K923" s="38">
        <v>42298</v>
      </c>
      <c r="L923" s="4">
        <f t="shared" si="48"/>
        <v>2015</v>
      </c>
      <c r="M923" s="12">
        <f>IF(L923=2012,M922,M922*(1+Data_FRED!C785))</f>
        <v>1.3980807822366574</v>
      </c>
      <c r="N923" s="4">
        <f t="shared" si="49"/>
        <v>1</v>
      </c>
      <c r="O923" s="19">
        <f>+N923*(Data_FRED!C785)</f>
        <v>-5.8424102714401318E-3</v>
      </c>
      <c r="P923" s="12">
        <f t="shared" si="50"/>
        <v>1.3980807822366574</v>
      </c>
    </row>
    <row r="924" spans="11:16" ht="12.5" x14ac:dyDescent="0.25">
      <c r="K924" s="38">
        <v>42299</v>
      </c>
      <c r="L924" s="4">
        <f t="shared" si="48"/>
        <v>2015</v>
      </c>
      <c r="M924" s="12">
        <f>IF(L924=2012,M923,M923*(1+Data_FRED!C786))</f>
        <v>1.4211362713006981</v>
      </c>
      <c r="N924" s="4">
        <f t="shared" si="49"/>
        <v>1</v>
      </c>
      <c r="O924" s="19">
        <f>+N924*(Data_FRED!C786)</f>
        <v>1.6490813232663316E-2</v>
      </c>
      <c r="P924" s="12">
        <f t="shared" si="50"/>
        <v>1.4211362713006981</v>
      </c>
    </row>
    <row r="925" spans="11:16" ht="12.5" x14ac:dyDescent="0.25">
      <c r="K925" s="38">
        <v>42300</v>
      </c>
      <c r="L925" s="4">
        <f t="shared" si="48"/>
        <v>2015</v>
      </c>
      <c r="M925" s="12">
        <f>IF(L925=2012,M924,M924*(1+Data_FRED!C787))</f>
        <v>1.4367261444206825</v>
      </c>
      <c r="N925" s="4">
        <f t="shared" si="49"/>
        <v>1</v>
      </c>
      <c r="O925" s="19">
        <f>+N925*(Data_FRED!C787)</f>
        <v>1.0970005786788946E-2</v>
      </c>
      <c r="P925" s="12">
        <f t="shared" si="50"/>
        <v>1.4367261444206825</v>
      </c>
    </row>
    <row r="926" spans="11:16" ht="12.5" x14ac:dyDescent="0.25">
      <c r="K926" s="38">
        <v>42303</v>
      </c>
      <c r="L926" s="4">
        <f t="shared" si="48"/>
        <v>2015</v>
      </c>
      <c r="M926" s="12">
        <f>IF(L926=2012,M925,M925*(1+Data_FRED!C788))</f>
        <v>1.4339748899202698</v>
      </c>
      <c r="N926" s="4">
        <f t="shared" si="49"/>
        <v>1</v>
      </c>
      <c r="O926" s="19">
        <f>+N926*(Data_FRED!C788)</f>
        <v>-1.9149470559137484E-3</v>
      </c>
      <c r="P926" s="12">
        <f t="shared" si="50"/>
        <v>1.4339748899202698</v>
      </c>
    </row>
    <row r="927" spans="11:16" ht="12.5" x14ac:dyDescent="0.25">
      <c r="K927" s="38">
        <v>42304</v>
      </c>
      <c r="L927" s="4">
        <f t="shared" si="48"/>
        <v>2015</v>
      </c>
      <c r="M927" s="12">
        <f>IF(L927=2012,M926,M926*(1+Data_FRED!C789))</f>
        <v>1.4303076900411387</v>
      </c>
      <c r="N927" s="4">
        <f t="shared" si="49"/>
        <v>1</v>
      </c>
      <c r="O927" s="19">
        <f>+N927*(Data_FRED!C789)</f>
        <v>-2.5573668722574231E-3</v>
      </c>
      <c r="P927" s="12">
        <f t="shared" si="50"/>
        <v>1.4303076900411387</v>
      </c>
    </row>
    <row r="928" spans="11:16" ht="12.5" x14ac:dyDescent="0.25">
      <c r="K928" s="38">
        <v>42305</v>
      </c>
      <c r="L928" s="4">
        <f t="shared" si="48"/>
        <v>2015</v>
      </c>
      <c r="M928" s="12">
        <f>IF(L928=2012,M927,M927*(1+Data_FRED!C790))</f>
        <v>1.4471429690476996</v>
      </c>
      <c r="N928" s="4">
        <f t="shared" si="49"/>
        <v>1</v>
      </c>
      <c r="O928" s="19">
        <f>+N928*(Data_FRED!C790)</f>
        <v>1.177038977262058E-2</v>
      </c>
      <c r="P928" s="12">
        <f t="shared" si="50"/>
        <v>1.4471429690476996</v>
      </c>
    </row>
    <row r="929" spans="11:16" ht="12.5" x14ac:dyDescent="0.25">
      <c r="K929" s="38">
        <v>42306</v>
      </c>
      <c r="L929" s="4">
        <f t="shared" si="48"/>
        <v>2015</v>
      </c>
      <c r="M929" s="12">
        <f>IF(L929=2012,M928,M928*(1+Data_FRED!C791))</f>
        <v>1.4464920635345417</v>
      </c>
      <c r="N929" s="4">
        <f t="shared" si="49"/>
        <v>1</v>
      </c>
      <c r="O929" s="19">
        <f>+N929*(Data_FRED!C791)</f>
        <v>-4.4978659820061288E-4</v>
      </c>
      <c r="P929" s="12">
        <f t="shared" si="50"/>
        <v>1.4464920635345417</v>
      </c>
    </row>
    <row r="930" spans="11:16" ht="12.5" x14ac:dyDescent="0.25">
      <c r="K930" s="38">
        <v>42307</v>
      </c>
      <c r="L930" s="4">
        <f t="shared" si="48"/>
        <v>2015</v>
      </c>
      <c r="M930" s="12">
        <f>IF(L930=2012,M929,M929*(1+Data_FRED!C792))</f>
        <v>1.4395176929640841</v>
      </c>
      <c r="N930" s="4">
        <f t="shared" si="49"/>
        <v>1</v>
      </c>
      <c r="O930" s="19">
        <f>+N930*(Data_FRED!C792)</f>
        <v>-4.8215754142581276E-3</v>
      </c>
      <c r="P930" s="12">
        <f t="shared" si="50"/>
        <v>1.4395176929640841</v>
      </c>
    </row>
    <row r="931" spans="11:16" ht="12.5" x14ac:dyDescent="0.25">
      <c r="K931" s="38">
        <v>42310</v>
      </c>
      <c r="L931" s="4">
        <f t="shared" si="48"/>
        <v>2015</v>
      </c>
      <c r="M931" s="12">
        <f>IF(L931=2012,M930,M930*(1+Data_FRED!C793))</f>
        <v>1.4565096227598284</v>
      </c>
      <c r="N931" s="4">
        <f t="shared" si="49"/>
        <v>1</v>
      </c>
      <c r="O931" s="19">
        <f>+N931*(Data_FRED!C793)</f>
        <v>1.1803904793109323E-2</v>
      </c>
      <c r="P931" s="12">
        <f t="shared" si="50"/>
        <v>1.4565096227598284</v>
      </c>
    </row>
    <row r="932" spans="11:16" ht="12.5" x14ac:dyDescent="0.25">
      <c r="K932" s="38">
        <v>42311</v>
      </c>
      <c r="L932" s="4">
        <f t="shared" si="48"/>
        <v>2015</v>
      </c>
      <c r="M932" s="12">
        <f>IF(L932=2012,M931,M931*(1+Data_FRED!C794))</f>
        <v>1.4604776758447167</v>
      </c>
      <c r="N932" s="4">
        <f t="shared" si="49"/>
        <v>1</v>
      </c>
      <c r="O932" s="19">
        <f>+N932*(Data_FRED!C794)</f>
        <v>2.7243576169235862E-3</v>
      </c>
      <c r="P932" s="12">
        <f t="shared" si="50"/>
        <v>1.4604776758447167</v>
      </c>
    </row>
    <row r="933" spans="11:16" ht="12.5" x14ac:dyDescent="0.25">
      <c r="K933" s="38">
        <v>42312</v>
      </c>
      <c r="L933" s="4">
        <f t="shared" si="48"/>
        <v>2015</v>
      </c>
      <c r="M933" s="12">
        <f>IF(L933=2012,M932,M932*(1+Data_FRED!C795))</f>
        <v>1.4552905319027298</v>
      </c>
      <c r="N933" s="4">
        <f t="shared" si="49"/>
        <v>1</v>
      </c>
      <c r="O933" s="19">
        <f>+N933*(Data_FRED!C795)</f>
        <v>-3.5516762958985523E-3</v>
      </c>
      <c r="P933" s="12">
        <f t="shared" si="50"/>
        <v>1.4552905319027298</v>
      </c>
    </row>
    <row r="934" spans="11:16" ht="12.5" x14ac:dyDescent="0.25">
      <c r="K934" s="38">
        <v>42313</v>
      </c>
      <c r="L934" s="4">
        <f t="shared" si="48"/>
        <v>2015</v>
      </c>
      <c r="M934" s="12">
        <f>IF(L934=2012,M933,M933*(1+Data_FRED!C796))</f>
        <v>1.4536420816303675</v>
      </c>
      <c r="N934" s="4">
        <f t="shared" si="49"/>
        <v>1</v>
      </c>
      <c r="O934" s="19">
        <f>+N934*(Data_FRED!C796)</f>
        <v>-1.1327293322022361E-3</v>
      </c>
      <c r="P934" s="12">
        <f t="shared" si="50"/>
        <v>1.4536420816303675</v>
      </c>
    </row>
    <row r="935" spans="11:16" ht="12.5" x14ac:dyDescent="0.25">
      <c r="K935" s="38">
        <v>42314</v>
      </c>
      <c r="L935" s="4">
        <f t="shared" si="48"/>
        <v>2015</v>
      </c>
      <c r="M935" s="12">
        <f>IF(L935=2012,M934,M934*(1+Data_FRED!C797))</f>
        <v>1.4531366632554754</v>
      </c>
      <c r="N935" s="4">
        <f t="shared" si="49"/>
        <v>1</v>
      </c>
      <c r="O935" s="19">
        <f>+N935*(Data_FRED!C797)</f>
        <v>-3.4769107284318419E-4</v>
      </c>
      <c r="P935" s="12">
        <f t="shared" si="50"/>
        <v>1.4531366632554754</v>
      </c>
    </row>
    <row r="936" spans="11:16" ht="12.5" x14ac:dyDescent="0.25">
      <c r="K936" s="38">
        <v>42317</v>
      </c>
      <c r="L936" s="4">
        <f t="shared" si="48"/>
        <v>2015</v>
      </c>
      <c r="M936" s="12">
        <f>IF(L936=2012,M935,M935*(1+Data_FRED!C798))</f>
        <v>1.4387922404711553</v>
      </c>
      <c r="N936" s="4">
        <f t="shared" si="49"/>
        <v>1</v>
      </c>
      <c r="O936" s="19">
        <f>+N936*(Data_FRED!C798)</f>
        <v>-9.8713515026068524E-3</v>
      </c>
      <c r="P936" s="12">
        <f t="shared" si="50"/>
        <v>1.4387922404711553</v>
      </c>
    </row>
    <row r="937" spans="11:16" ht="12.5" x14ac:dyDescent="0.25">
      <c r="K937" s="38">
        <v>42318</v>
      </c>
      <c r="L937" s="4">
        <f t="shared" si="48"/>
        <v>2015</v>
      </c>
      <c r="M937" s="12">
        <f>IF(L937=2012,M936,M936*(1+Data_FRED!C799))</f>
        <v>1.4409641071600667</v>
      </c>
      <c r="N937" s="4">
        <f t="shared" si="49"/>
        <v>1</v>
      </c>
      <c r="O937" s="19">
        <f>+N937*(Data_FRED!C799)</f>
        <v>1.5095068126030056E-3</v>
      </c>
      <c r="P937" s="12">
        <f t="shared" si="50"/>
        <v>1.4409641071600667</v>
      </c>
    </row>
    <row r="938" spans="11:16" ht="12.5" x14ac:dyDescent="0.25">
      <c r="K938" s="38">
        <v>42320</v>
      </c>
      <c r="L938" s="4">
        <f t="shared" si="48"/>
        <v>2015</v>
      </c>
      <c r="M938" s="12">
        <f>IF(L938=2012,M937,M937*(1+Data_FRED!C800))</f>
        <v>1.4206621491256728</v>
      </c>
      <c r="N938" s="4">
        <f t="shared" si="49"/>
        <v>1</v>
      </c>
      <c r="O938" s="19">
        <f>+N938*(Data_FRED!C800)</f>
        <v>-1.4089149017324396E-2</v>
      </c>
      <c r="P938" s="12">
        <f t="shared" si="50"/>
        <v>1.4206621491256728</v>
      </c>
    </row>
    <row r="939" spans="11:16" ht="12.5" x14ac:dyDescent="0.25">
      <c r="K939" s="38">
        <v>42321</v>
      </c>
      <c r="L939" s="4">
        <f t="shared" si="48"/>
        <v>2015</v>
      </c>
      <c r="M939" s="12">
        <f>IF(L939=2012,M938,M938*(1+Data_FRED!C801))</f>
        <v>1.4046503290931058</v>
      </c>
      <c r="N939" s="4">
        <f t="shared" si="49"/>
        <v>1</v>
      </c>
      <c r="O939" s="19">
        <f>+N939*(Data_FRED!C801)</f>
        <v>-1.1270674060276152E-2</v>
      </c>
      <c r="P939" s="12">
        <f t="shared" si="50"/>
        <v>1.4046503290931058</v>
      </c>
    </row>
    <row r="940" spans="11:16" ht="12.5" x14ac:dyDescent="0.25">
      <c r="K940" s="38">
        <v>42324</v>
      </c>
      <c r="L940" s="4">
        <f t="shared" si="48"/>
        <v>2015</v>
      </c>
      <c r="M940" s="12">
        <f>IF(L940=2012,M939,M939*(1+Data_FRED!C802))</f>
        <v>1.4254298139393149</v>
      </c>
      <c r="N940" s="4">
        <f t="shared" si="49"/>
        <v>1</v>
      </c>
      <c r="O940" s="19">
        <f>+N940*(Data_FRED!C802)</f>
        <v>1.4793350640956328E-2</v>
      </c>
      <c r="P940" s="12">
        <f t="shared" si="50"/>
        <v>1.4254298139393149</v>
      </c>
    </row>
    <row r="941" spans="11:16" ht="12.5" x14ac:dyDescent="0.25">
      <c r="K941" s="38">
        <v>42325</v>
      </c>
      <c r="L941" s="4">
        <f t="shared" si="48"/>
        <v>2015</v>
      </c>
      <c r="M941" s="12">
        <f>IF(L941=2012,M940,M940*(1+Data_FRED!C803))</f>
        <v>1.4235193431731259</v>
      </c>
      <c r="N941" s="4">
        <f t="shared" si="49"/>
        <v>1</v>
      </c>
      <c r="O941" s="19">
        <f>+N941*(Data_FRED!C803)</f>
        <v>-1.3402769799722193E-3</v>
      </c>
      <c r="P941" s="12">
        <f t="shared" si="50"/>
        <v>1.4235193431731259</v>
      </c>
    </row>
    <row r="942" spans="11:16" ht="12.5" x14ac:dyDescent="0.25">
      <c r="K942" s="38">
        <v>42326</v>
      </c>
      <c r="L942" s="4">
        <f t="shared" si="48"/>
        <v>2015</v>
      </c>
      <c r="M942" s="12">
        <f>IF(L942=2012,M941,M941*(1+Data_FRED!C804))</f>
        <v>1.4463428619824166</v>
      </c>
      <c r="N942" s="4">
        <f t="shared" si="49"/>
        <v>1</v>
      </c>
      <c r="O942" s="19">
        <f>+N942*(Data_FRED!C804)</f>
        <v>1.6033163805428428E-2</v>
      </c>
      <c r="P942" s="12">
        <f t="shared" si="50"/>
        <v>1.4463428619824166</v>
      </c>
    </row>
    <row r="943" spans="11:16" ht="12.5" x14ac:dyDescent="0.25">
      <c r="K943" s="38">
        <v>42327</v>
      </c>
      <c r="L943" s="4">
        <f t="shared" si="48"/>
        <v>2015</v>
      </c>
      <c r="M943" s="12">
        <f>IF(L943=2012,M942,M942*(1+Data_FRED!C805))</f>
        <v>1.4447176091968623</v>
      </c>
      <c r="N943" s="4">
        <f t="shared" si="49"/>
        <v>1</v>
      </c>
      <c r="O943" s="19">
        <f>+N943*(Data_FRED!C805)</f>
        <v>-1.1236981412047731E-3</v>
      </c>
      <c r="P943" s="12">
        <f t="shared" si="50"/>
        <v>1.4447176091968623</v>
      </c>
    </row>
    <row r="944" spans="11:16" ht="12.5" x14ac:dyDescent="0.25">
      <c r="K944" s="38">
        <v>42328</v>
      </c>
      <c r="L944" s="4">
        <f t="shared" si="48"/>
        <v>2015</v>
      </c>
      <c r="M944" s="12">
        <f>IF(L944=2012,M943,M943*(1+Data_FRED!C806))</f>
        <v>1.4502118529037109</v>
      </c>
      <c r="N944" s="4">
        <f t="shared" si="49"/>
        <v>1</v>
      </c>
      <c r="O944" s="19">
        <f>+N944*(Data_FRED!C806)</f>
        <v>3.8029879831690382E-3</v>
      </c>
      <c r="P944" s="12">
        <f t="shared" si="50"/>
        <v>1.4502118529037109</v>
      </c>
    </row>
    <row r="945" spans="11:16" ht="12.5" x14ac:dyDescent="0.25">
      <c r="K945" s="38">
        <v>42331</v>
      </c>
      <c r="L945" s="4">
        <f t="shared" si="48"/>
        <v>2015</v>
      </c>
      <c r="M945" s="12">
        <f>IF(L945=2012,M944,M944*(1+Data_FRED!C807))</f>
        <v>1.4484198212464356</v>
      </c>
      <c r="N945" s="4">
        <f t="shared" si="49"/>
        <v>1</v>
      </c>
      <c r="O945" s="19">
        <f>+N945*(Data_FRED!C807)</f>
        <v>-1.2357033585728208E-3</v>
      </c>
      <c r="P945" s="12">
        <f t="shared" si="50"/>
        <v>1.4484198212464356</v>
      </c>
    </row>
    <row r="946" spans="11:16" ht="12.5" x14ac:dyDescent="0.25">
      <c r="K946" s="38">
        <v>42332</v>
      </c>
      <c r="L946" s="4">
        <f t="shared" si="48"/>
        <v>2015</v>
      </c>
      <c r="M946" s="12">
        <f>IF(L946=2012,M945,M945*(1+Data_FRED!C808))</f>
        <v>1.4501888393598197</v>
      </c>
      <c r="N946" s="4">
        <f t="shared" si="49"/>
        <v>1</v>
      </c>
      <c r="O946" s="19">
        <f>+N946*(Data_FRED!C808)</f>
        <v>1.2213434858008502E-3</v>
      </c>
      <c r="P946" s="12">
        <f t="shared" si="50"/>
        <v>1.4501888393598197</v>
      </c>
    </row>
    <row r="947" spans="11:16" ht="12.5" x14ac:dyDescent="0.25">
      <c r="K947" s="38">
        <v>42333</v>
      </c>
      <c r="L947" s="4">
        <f t="shared" si="48"/>
        <v>2015</v>
      </c>
      <c r="M947" s="12">
        <f>IF(L947=2012,M946,M946*(1+Data_FRED!C809))</f>
        <v>1.4500014051568511</v>
      </c>
      <c r="N947" s="4">
        <f t="shared" si="49"/>
        <v>1</v>
      </c>
      <c r="O947" s="19">
        <f>+N947*(Data_FRED!C809)</f>
        <v>-1.2924813505752467E-4</v>
      </c>
      <c r="P947" s="12">
        <f t="shared" si="50"/>
        <v>1.4500014051568511</v>
      </c>
    </row>
    <row r="948" spans="11:16" ht="12.5" x14ac:dyDescent="0.25">
      <c r="K948" s="38">
        <v>42335</v>
      </c>
      <c r="L948" s="4">
        <f t="shared" si="48"/>
        <v>2015</v>
      </c>
      <c r="M948" s="12">
        <f>IF(L948=2012,M947,M947*(1+Data_FRED!C810))</f>
        <v>1.4508619030750813</v>
      </c>
      <c r="N948" s="4">
        <f t="shared" si="49"/>
        <v>1</v>
      </c>
      <c r="O948" s="19">
        <f>+N948*(Data_FRED!C810)</f>
        <v>5.9344626506564215E-4</v>
      </c>
      <c r="P948" s="12">
        <f t="shared" si="50"/>
        <v>1.4508619030750813</v>
      </c>
    </row>
    <row r="949" spans="11:16" ht="12.5" x14ac:dyDescent="0.25">
      <c r="K949" s="38">
        <v>42338</v>
      </c>
      <c r="L949" s="4">
        <f t="shared" si="48"/>
        <v>2015</v>
      </c>
      <c r="M949" s="12">
        <f>IF(L949=2012,M948,M948*(1+Data_FRED!C811))</f>
        <v>1.4441129193335471</v>
      </c>
      <c r="N949" s="4">
        <f t="shared" si="49"/>
        <v>1</v>
      </c>
      <c r="O949" s="19">
        <f>+N949*(Data_FRED!C811)</f>
        <v>-4.651706497517027E-3</v>
      </c>
      <c r="P949" s="12">
        <f t="shared" si="50"/>
        <v>1.4441129193335471</v>
      </c>
    </row>
    <row r="950" spans="11:16" ht="12.5" x14ac:dyDescent="0.25">
      <c r="K950" s="38">
        <v>42339</v>
      </c>
      <c r="L950" s="4">
        <f t="shared" si="48"/>
        <v>2015</v>
      </c>
      <c r="M950" s="12">
        <f>IF(L950=2012,M949,M949*(1+Data_FRED!C812))</f>
        <v>1.459455106297483</v>
      </c>
      <c r="N950" s="4">
        <f t="shared" si="49"/>
        <v>1</v>
      </c>
      <c r="O950" s="19">
        <f>+N950*(Data_FRED!C812)</f>
        <v>1.0623952433730842E-2</v>
      </c>
      <c r="P950" s="12">
        <f t="shared" si="50"/>
        <v>1.459455106297483</v>
      </c>
    </row>
    <row r="951" spans="11:16" ht="12.5" x14ac:dyDescent="0.25">
      <c r="K951" s="38">
        <v>42340</v>
      </c>
      <c r="L951" s="4">
        <f t="shared" si="48"/>
        <v>2015</v>
      </c>
      <c r="M951" s="12">
        <f>IF(L951=2012,M950,M950*(1+Data_FRED!C813))</f>
        <v>1.4433184175168747</v>
      </c>
      <c r="N951" s="4">
        <f t="shared" si="49"/>
        <v>1</v>
      </c>
      <c r="O951" s="19">
        <f>+N951*(Data_FRED!C813)</f>
        <v>-1.1056653069340215E-2</v>
      </c>
      <c r="P951" s="12">
        <f t="shared" si="50"/>
        <v>1.4433184175168747</v>
      </c>
    </row>
    <row r="952" spans="11:16" ht="12.5" x14ac:dyDescent="0.25">
      <c r="K952" s="38">
        <v>42341</v>
      </c>
      <c r="L952" s="4">
        <f t="shared" si="48"/>
        <v>2015</v>
      </c>
      <c r="M952" s="12">
        <f>IF(L952=2012,M951,M951*(1+Data_FRED!C814))</f>
        <v>1.4224222282203502</v>
      </c>
      <c r="N952" s="4">
        <f t="shared" si="49"/>
        <v>1</v>
      </c>
      <c r="O952" s="19">
        <f>+N952*(Data_FRED!C814)</f>
        <v>-1.4477878923262813E-2</v>
      </c>
      <c r="P952" s="12">
        <f t="shared" si="50"/>
        <v>1.4224222282203502</v>
      </c>
    </row>
    <row r="953" spans="11:16" ht="12.5" x14ac:dyDescent="0.25">
      <c r="K953" s="38">
        <v>42342</v>
      </c>
      <c r="L953" s="4">
        <f t="shared" si="48"/>
        <v>2015</v>
      </c>
      <c r="M953" s="12">
        <f>IF(L953=2012,M952,M952*(1+Data_FRED!C815))</f>
        <v>1.4513229199151962</v>
      </c>
      <c r="N953" s="4">
        <f t="shared" si="49"/>
        <v>1</v>
      </c>
      <c r="O953" s="19">
        <f>+N953*(Data_FRED!C815)</f>
        <v>2.0317941551718299E-2</v>
      </c>
      <c r="P953" s="12">
        <f t="shared" si="50"/>
        <v>1.4513229199151962</v>
      </c>
    </row>
    <row r="954" spans="11:16" ht="12.5" x14ac:dyDescent="0.25">
      <c r="K954" s="38">
        <v>42345</v>
      </c>
      <c r="L954" s="4">
        <f t="shared" si="48"/>
        <v>2015</v>
      </c>
      <c r="M954" s="12">
        <f>IF(L954=2012,M953,M953*(1+Data_FRED!C816))</f>
        <v>1.4411431887336639</v>
      </c>
      <c r="N954" s="4">
        <f t="shared" si="49"/>
        <v>1</v>
      </c>
      <c r="O954" s="19">
        <f>+N954*(Data_FRED!C816)</f>
        <v>-7.014104884478266E-3</v>
      </c>
      <c r="P954" s="12">
        <f t="shared" si="50"/>
        <v>1.4411431887336639</v>
      </c>
    </row>
    <row r="955" spans="11:16" ht="12.5" x14ac:dyDescent="0.25">
      <c r="K955" s="38">
        <v>42346</v>
      </c>
      <c r="L955" s="4">
        <f t="shared" si="48"/>
        <v>2015</v>
      </c>
      <c r="M955" s="12">
        <f>IF(L955=2012,M954,M954*(1+Data_FRED!C817))</f>
        <v>1.4317598156409939</v>
      </c>
      <c r="N955" s="4">
        <f t="shared" si="49"/>
        <v>1</v>
      </c>
      <c r="O955" s="19">
        <f>+N955*(Data_FRED!C817)</f>
        <v>-6.5110623052767533E-3</v>
      </c>
      <c r="P955" s="12">
        <f t="shared" si="50"/>
        <v>1.4317598156409939</v>
      </c>
    </row>
    <row r="956" spans="11:16" ht="12.5" x14ac:dyDescent="0.25">
      <c r="K956" s="38">
        <v>42347</v>
      </c>
      <c r="L956" s="4">
        <f t="shared" si="48"/>
        <v>2015</v>
      </c>
      <c r="M956" s="12">
        <f>IF(L956=2012,M955,M955*(1+Data_FRED!C818))</f>
        <v>1.4206364143728289</v>
      </c>
      <c r="N956" s="4">
        <f t="shared" si="49"/>
        <v>1</v>
      </c>
      <c r="O956" s="19">
        <f>+N956*(Data_FRED!C818)</f>
        <v>-7.7690413899379369E-3</v>
      </c>
      <c r="P956" s="12">
        <f t="shared" si="50"/>
        <v>1.4206364143728289</v>
      </c>
    </row>
    <row r="957" spans="11:16" ht="12.5" x14ac:dyDescent="0.25">
      <c r="K957" s="38">
        <v>42348</v>
      </c>
      <c r="L957" s="4">
        <f t="shared" si="48"/>
        <v>2015</v>
      </c>
      <c r="M957" s="12">
        <f>IF(L957=2012,M956,M956*(1+Data_FRED!C819))</f>
        <v>1.4238312320517121</v>
      </c>
      <c r="N957" s="4">
        <f t="shared" si="49"/>
        <v>1</v>
      </c>
      <c r="O957" s="19">
        <f>+N957*(Data_FRED!C819)</f>
        <v>2.2488637110527291E-3</v>
      </c>
      <c r="P957" s="12">
        <f t="shared" si="50"/>
        <v>1.4238312320517121</v>
      </c>
    </row>
    <row r="958" spans="11:16" ht="12.5" x14ac:dyDescent="0.25">
      <c r="K958" s="38">
        <v>42349</v>
      </c>
      <c r="L958" s="4">
        <f t="shared" si="48"/>
        <v>2015</v>
      </c>
      <c r="M958" s="12">
        <f>IF(L958=2012,M957,M957*(1+Data_FRED!C820))</f>
        <v>1.395904384463708</v>
      </c>
      <c r="N958" s="4">
        <f t="shared" si="49"/>
        <v>1</v>
      </c>
      <c r="O958" s="19">
        <f>+N958*(Data_FRED!C820)</f>
        <v>-1.9613874846502764E-2</v>
      </c>
      <c r="P958" s="12">
        <f t="shared" si="50"/>
        <v>1.395904384463708</v>
      </c>
    </row>
    <row r="959" spans="11:16" ht="12.5" x14ac:dyDescent="0.25">
      <c r="K959" s="38">
        <v>42352</v>
      </c>
      <c r="L959" s="4">
        <f t="shared" si="48"/>
        <v>2015</v>
      </c>
      <c r="M959" s="12">
        <f>IF(L959=2012,M958,M958*(1+Data_FRED!C821))</f>
        <v>1.4025269940383585</v>
      </c>
      <c r="N959" s="4">
        <f t="shared" si="49"/>
        <v>1</v>
      </c>
      <c r="O959" s="19">
        <f>+N959*(Data_FRED!C821)</f>
        <v>4.7443146166453133E-3</v>
      </c>
      <c r="P959" s="12">
        <f t="shared" si="50"/>
        <v>1.4025269940383585</v>
      </c>
    </row>
    <row r="960" spans="11:16" ht="12.5" x14ac:dyDescent="0.25">
      <c r="K960" s="38">
        <v>42353</v>
      </c>
      <c r="L960" s="4">
        <f t="shared" si="48"/>
        <v>2015</v>
      </c>
      <c r="M960" s="12">
        <f>IF(L960=2012,M959,M959*(1+Data_FRED!C822))</f>
        <v>1.4173412336600271</v>
      </c>
      <c r="N960" s="4">
        <f t="shared" si="49"/>
        <v>1</v>
      </c>
      <c r="O960" s="19">
        <f>+N960*(Data_FRED!C822)</f>
        <v>1.0562534400149612E-2</v>
      </c>
      <c r="P960" s="12">
        <f t="shared" si="50"/>
        <v>1.4173412336600271</v>
      </c>
    </row>
    <row r="961" spans="11:16" ht="12.5" x14ac:dyDescent="0.25">
      <c r="K961" s="38">
        <v>42354</v>
      </c>
      <c r="L961" s="4">
        <f t="shared" si="48"/>
        <v>2015</v>
      </c>
      <c r="M961" s="12">
        <f>IF(L961=2012,M960,M960*(1+Data_FRED!C823))</f>
        <v>1.4377659987419318</v>
      </c>
      <c r="N961" s="4">
        <f t="shared" si="49"/>
        <v>1</v>
      </c>
      <c r="O961" s="19">
        <f>+N961*(Data_FRED!C823)</f>
        <v>1.4410619402612932E-2</v>
      </c>
      <c r="P961" s="12">
        <f t="shared" si="50"/>
        <v>1.4377659987419318</v>
      </c>
    </row>
    <row r="962" spans="11:16" ht="12.5" x14ac:dyDescent="0.25">
      <c r="K962" s="38">
        <v>42355</v>
      </c>
      <c r="L962" s="4">
        <f t="shared" si="48"/>
        <v>2015</v>
      </c>
      <c r="M962" s="12">
        <f>IF(L962=2012,M961,M961*(1+Data_FRED!C824))</f>
        <v>1.4159770132721221</v>
      </c>
      <c r="N962" s="4">
        <f t="shared" si="49"/>
        <v>1</v>
      </c>
      <c r="O962" s="19">
        <f>+N962*(Data_FRED!C824)</f>
        <v>-1.515475083488926E-2</v>
      </c>
      <c r="P962" s="12">
        <f t="shared" si="50"/>
        <v>1.4159770132721221</v>
      </c>
    </row>
    <row r="963" spans="11:16" ht="12.5" x14ac:dyDescent="0.25">
      <c r="K963" s="38">
        <v>42356</v>
      </c>
      <c r="L963" s="4">
        <f t="shared" si="48"/>
        <v>2015</v>
      </c>
      <c r="M963" s="12">
        <f>IF(L963=2012,M962,M962*(1+Data_FRED!C825))</f>
        <v>1.3905495888101869</v>
      </c>
      <c r="N963" s="4">
        <f t="shared" si="49"/>
        <v>1</v>
      </c>
      <c r="O963" s="19">
        <f>+N963*(Data_FRED!C825)</f>
        <v>-1.7957512179647538E-2</v>
      </c>
      <c r="P963" s="12">
        <f t="shared" si="50"/>
        <v>1.3905495888101869</v>
      </c>
    </row>
    <row r="964" spans="11:16" ht="12.5" x14ac:dyDescent="0.25">
      <c r="K964" s="38">
        <v>42359</v>
      </c>
      <c r="L964" s="4">
        <f t="shared" si="48"/>
        <v>2015</v>
      </c>
      <c r="M964" s="12">
        <f>IF(L964=2012,M963,M963*(1+Data_FRED!C826))</f>
        <v>1.4013240106017704</v>
      </c>
      <c r="N964" s="4">
        <f t="shared" si="49"/>
        <v>1</v>
      </c>
      <c r="O964" s="19">
        <f>+N964*(Data_FRED!C826)</f>
        <v>7.748318994364429E-3</v>
      </c>
      <c r="P964" s="12">
        <f t="shared" si="50"/>
        <v>1.4013240106017704</v>
      </c>
    </row>
    <row r="965" spans="11:16" ht="12.5" x14ac:dyDescent="0.25">
      <c r="K965" s="38">
        <v>42360</v>
      </c>
      <c r="L965" s="4">
        <f t="shared" si="48"/>
        <v>2015</v>
      </c>
      <c r="M965" s="12">
        <f>IF(L965=2012,M964,M964*(1+Data_FRED!C827))</f>
        <v>1.4136250037834754</v>
      </c>
      <c r="N965" s="4">
        <f t="shared" si="49"/>
        <v>1</v>
      </c>
      <c r="O965" s="19">
        <f>+N965*(Data_FRED!C827)</f>
        <v>8.7781220393295094E-3</v>
      </c>
      <c r="P965" s="12">
        <f t="shared" si="50"/>
        <v>1.4136250037834754</v>
      </c>
    </row>
    <row r="966" spans="11:16" ht="12.5" x14ac:dyDescent="0.25">
      <c r="K966" s="38">
        <v>42361</v>
      </c>
      <c r="L966" s="4">
        <f t="shared" si="48"/>
        <v>2015</v>
      </c>
      <c r="M966" s="12">
        <f>IF(L966=2012,M965,M965*(1+Data_FRED!C828))</f>
        <v>1.4310713461598221</v>
      </c>
      <c r="N966" s="4">
        <f t="shared" si="49"/>
        <v>1</v>
      </c>
      <c r="O966" s="19">
        <f>+N966*(Data_FRED!C828)</f>
        <v>1.2341563236114893E-2</v>
      </c>
      <c r="P966" s="12">
        <f t="shared" si="50"/>
        <v>1.4310713461598221</v>
      </c>
    </row>
    <row r="967" spans="11:16" ht="12.5" x14ac:dyDescent="0.25">
      <c r="K967" s="38">
        <v>42362</v>
      </c>
      <c r="L967" s="4">
        <f t="shared" si="48"/>
        <v>2015</v>
      </c>
      <c r="M967" s="12">
        <f>IF(L967=2012,M966,M966*(1+Data_FRED!C829))</f>
        <v>1.4287817869300654</v>
      </c>
      <c r="N967" s="4">
        <f t="shared" si="49"/>
        <v>1</v>
      </c>
      <c r="O967" s="19">
        <f>+N967*(Data_FRED!C829)</f>
        <v>-1.599891742574954E-3</v>
      </c>
      <c r="P967" s="12">
        <f t="shared" si="50"/>
        <v>1.4287817869300654</v>
      </c>
    </row>
    <row r="968" spans="11:16" ht="12.5" x14ac:dyDescent="0.25">
      <c r="K968" s="38">
        <v>42366</v>
      </c>
      <c r="L968" s="4">
        <f t="shared" si="48"/>
        <v>2015</v>
      </c>
      <c r="M968" s="12">
        <f>IF(L968=2012,M967,M967*(1+Data_FRED!C830))</f>
        <v>1.4256656978728217</v>
      </c>
      <c r="N968" s="4">
        <f t="shared" si="49"/>
        <v>1</v>
      </c>
      <c r="O968" s="19">
        <f>+N968*(Data_FRED!C830)</f>
        <v>-2.1809411946235105E-3</v>
      </c>
      <c r="P968" s="12">
        <f t="shared" si="50"/>
        <v>1.4256656978728217</v>
      </c>
    </row>
    <row r="969" spans="11:16" ht="12.5" x14ac:dyDescent="0.25">
      <c r="K969" s="38">
        <v>42367</v>
      </c>
      <c r="L969" s="4">
        <f t="shared" si="48"/>
        <v>2015</v>
      </c>
      <c r="M969" s="12">
        <f>IF(L969=2012,M968,M968*(1+Data_FRED!C831))</f>
        <v>1.440740134498337</v>
      </c>
      <c r="N969" s="4">
        <f t="shared" si="49"/>
        <v>1</v>
      </c>
      <c r="O969" s="19">
        <f>+N969*(Data_FRED!C831)</f>
        <v>1.0573612487139963E-2</v>
      </c>
      <c r="P969" s="12">
        <f t="shared" si="50"/>
        <v>1.440740134498337</v>
      </c>
    </row>
    <row r="970" spans="11:16" ht="12.5" x14ac:dyDescent="0.25">
      <c r="K970" s="38">
        <v>42368</v>
      </c>
      <c r="L970" s="4">
        <f t="shared" si="48"/>
        <v>2015</v>
      </c>
      <c r="M970" s="12">
        <f>IF(L970=2012,M969,M969*(1+Data_FRED!C832))</f>
        <v>1.4303042786190261</v>
      </c>
      <c r="N970" s="4">
        <f t="shared" si="49"/>
        <v>1</v>
      </c>
      <c r="O970" s="19">
        <f>+N970*(Data_FRED!C832)</f>
        <v>-7.2433991595191854E-3</v>
      </c>
      <c r="P970" s="12">
        <f t="shared" si="50"/>
        <v>1.4303042786190261</v>
      </c>
    </row>
    <row r="971" spans="11:16" ht="12.5" x14ac:dyDescent="0.25">
      <c r="K971" s="38">
        <v>42369</v>
      </c>
      <c r="L971" s="4">
        <f t="shared" si="48"/>
        <v>2015</v>
      </c>
      <c r="M971" s="12">
        <f>IF(L971=2012,M970,M970*(1+Data_FRED!C833))</f>
        <v>1.4167787430700998</v>
      </c>
      <c r="N971" s="4">
        <f t="shared" si="49"/>
        <v>1</v>
      </c>
      <c r="O971" s="19">
        <f>+N971*(Data_FRED!C833)</f>
        <v>-9.4564043127839722E-3</v>
      </c>
      <c r="P971" s="12">
        <f t="shared" si="50"/>
        <v>1.4167787430700998</v>
      </c>
    </row>
    <row r="972" spans="11:16" ht="12.5" x14ac:dyDescent="0.25">
      <c r="K972" s="38">
        <v>42373</v>
      </c>
      <c r="L972" s="4">
        <f t="shared" si="48"/>
        <v>2016</v>
      </c>
      <c r="M972" s="12">
        <f>IF(L972=2012,M971,M971*(1+Data_FRED!C834))</f>
        <v>1.3949290574011224</v>
      </c>
      <c r="N972" s="4">
        <f t="shared" si="49"/>
        <v>-1</v>
      </c>
      <c r="O972" s="19">
        <f>+N972*(Data_FRED!C834)</f>
        <v>1.5422087447211375E-2</v>
      </c>
      <c r="P972" s="12">
        <f t="shared" si="50"/>
        <v>1.4386284287390769</v>
      </c>
    </row>
    <row r="973" spans="11:16" ht="12.5" x14ac:dyDescent="0.25">
      <c r="K973" s="38">
        <v>42374</v>
      </c>
      <c r="L973" s="4">
        <f t="shared" si="48"/>
        <v>2016</v>
      </c>
      <c r="M973" s="12">
        <f>IF(L973=2012,M972,M972*(1+Data_FRED!C835))</f>
        <v>1.3977332002745555</v>
      </c>
      <c r="N973" s="4">
        <f t="shared" si="49"/>
        <v>-1</v>
      </c>
      <c r="O973" s="19">
        <f>+N973*(Data_FRED!C835)</f>
        <v>-2.0102404911239561E-3</v>
      </c>
      <c r="P973" s="12">
        <f t="shared" si="50"/>
        <v>1.4357364396199437</v>
      </c>
    </row>
    <row r="974" spans="11:16" ht="12.5" x14ac:dyDescent="0.25">
      <c r="K974" s="38">
        <v>42375</v>
      </c>
      <c r="L974" s="4">
        <f t="shared" si="48"/>
        <v>2016</v>
      </c>
      <c r="M974" s="12">
        <f>IF(L974=2012,M973,M973*(1+Data_FRED!C836))</f>
        <v>1.3792800647988002</v>
      </c>
      <c r="N974" s="4">
        <f t="shared" si="49"/>
        <v>-1</v>
      </c>
      <c r="O974" s="19">
        <f>+N974*(Data_FRED!C836)</f>
        <v>1.3202187278752919E-2</v>
      </c>
      <c r="P974" s="12">
        <f t="shared" si="50"/>
        <v>1.4546913009787361</v>
      </c>
    </row>
    <row r="975" spans="11:16" ht="12.5" x14ac:dyDescent="0.25">
      <c r="K975" s="38">
        <v>42376</v>
      </c>
      <c r="L975" s="4">
        <f t="shared" si="48"/>
        <v>2016</v>
      </c>
      <c r="M975" s="12">
        <f>IF(L975=2012,M974,M974*(1+Data_FRED!C837))</f>
        <v>1.3461969372655287</v>
      </c>
      <c r="N975" s="4">
        <f t="shared" si="49"/>
        <v>-1</v>
      </c>
      <c r="O975" s="19">
        <f>+N975*(Data_FRED!C837)</f>
        <v>2.3985794022258523E-2</v>
      </c>
      <c r="P975" s="12">
        <f t="shared" si="50"/>
        <v>1.4895832268899833</v>
      </c>
    </row>
    <row r="976" spans="11:16" ht="12.5" x14ac:dyDescent="0.25">
      <c r="K976" s="38">
        <v>42377</v>
      </c>
      <c r="L976" s="4">
        <f t="shared" si="48"/>
        <v>2016</v>
      </c>
      <c r="M976" s="12">
        <f>IF(L976=2012,M975,M975*(1+Data_FRED!C838))</f>
        <v>1.331526661532439</v>
      </c>
      <c r="N976" s="4">
        <f t="shared" si="49"/>
        <v>-1</v>
      </c>
      <c r="O976" s="19">
        <f>+N976*(Data_FRED!C838)</f>
        <v>1.0897570278899054E-2</v>
      </c>
      <c r="P976" s="12">
        <f t="shared" si="50"/>
        <v>1.5058160647912864</v>
      </c>
    </row>
    <row r="977" spans="11:16" ht="12.5" x14ac:dyDescent="0.25">
      <c r="K977" s="38">
        <v>42380</v>
      </c>
      <c r="L977" s="4">
        <f t="shared" ref="L977:L1040" si="51">+YEAR(K977)</f>
        <v>2016</v>
      </c>
      <c r="M977" s="12">
        <f>IF(L977=2012,M976,M976*(1+Data_FRED!C839))</f>
        <v>1.3326623215461111</v>
      </c>
      <c r="N977" s="4">
        <f t="shared" ref="N977:N1040" si="52">+SUMIF($C$143:$C$153,L977,$D$143:$D$153)</f>
        <v>-1</v>
      </c>
      <c r="O977" s="19">
        <f>+N977*(Data_FRED!C839)</f>
        <v>-8.5290069397867538E-4</v>
      </c>
      <c r="P977" s="12">
        <f t="shared" ref="P977:P1040" si="53">P976*(1+O977)</f>
        <v>1.5045317532246216</v>
      </c>
    </row>
    <row r="978" spans="11:16" ht="12.5" x14ac:dyDescent="0.25">
      <c r="K978" s="38">
        <v>42381</v>
      </c>
      <c r="L978" s="4">
        <f t="shared" si="51"/>
        <v>2016</v>
      </c>
      <c r="M978" s="12">
        <f>IF(L978=2012,M977,M977*(1+Data_FRED!C840))</f>
        <v>1.3430204517773048</v>
      </c>
      <c r="N978" s="4">
        <f t="shared" si="52"/>
        <v>-1</v>
      </c>
      <c r="O978" s="19">
        <f>+N978*(Data_FRED!C840)</f>
        <v>-7.7725092573912389E-3</v>
      </c>
      <c r="P978" s="12">
        <f t="shared" si="53"/>
        <v>1.4928377662446441</v>
      </c>
    </row>
    <row r="979" spans="11:16" ht="12.5" x14ac:dyDescent="0.25">
      <c r="K979" s="38">
        <v>42382</v>
      </c>
      <c r="L979" s="4">
        <f t="shared" si="51"/>
        <v>2016</v>
      </c>
      <c r="M979" s="12">
        <f>IF(L979=2012,M978,M978*(1+Data_FRED!C841))</f>
        <v>1.3090657213713508</v>
      </c>
      <c r="N979" s="4">
        <f t="shared" si="52"/>
        <v>-1</v>
      </c>
      <c r="O979" s="19">
        <f>+N979*(Data_FRED!C841)</f>
        <v>2.5282362871704309E-2</v>
      </c>
      <c r="P979" s="12">
        <f t="shared" si="53"/>
        <v>1.5305802323594258</v>
      </c>
    </row>
    <row r="980" spans="11:16" ht="12.5" x14ac:dyDescent="0.25">
      <c r="K980" s="38">
        <v>42383</v>
      </c>
      <c r="L980" s="4">
        <f t="shared" si="51"/>
        <v>2016</v>
      </c>
      <c r="M980" s="12">
        <f>IF(L980=2012,M979,M979*(1+Data_FRED!C842))</f>
        <v>1.3307413549233149</v>
      </c>
      <c r="N980" s="4">
        <f t="shared" si="52"/>
        <v>-1</v>
      </c>
      <c r="O980" s="19">
        <f>+N980*(Data_FRED!C842)</f>
        <v>-1.6558094217956527E-2</v>
      </c>
      <c r="P980" s="12">
        <f t="shared" si="53"/>
        <v>1.5052367406638767</v>
      </c>
    </row>
    <row r="981" spans="11:16" ht="12.5" x14ac:dyDescent="0.25">
      <c r="K981" s="38">
        <v>42384</v>
      </c>
      <c r="L981" s="4">
        <f t="shared" si="51"/>
        <v>2016</v>
      </c>
      <c r="M981" s="12">
        <f>IF(L981=2012,M980,M980*(1+Data_FRED!C843))</f>
        <v>1.3016835966109352</v>
      </c>
      <c r="N981" s="4">
        <f t="shared" si="52"/>
        <v>-1</v>
      </c>
      <c r="O981" s="19">
        <f>+N981*(Data_FRED!C843)</f>
        <v>2.1835767111975091E-2</v>
      </c>
      <c r="P981" s="12">
        <f t="shared" si="53"/>
        <v>1.5381047395814016</v>
      </c>
    </row>
    <row r="982" spans="11:16" ht="12.5" x14ac:dyDescent="0.25">
      <c r="K982" s="38">
        <v>42388</v>
      </c>
      <c r="L982" s="4">
        <f t="shared" si="51"/>
        <v>2016</v>
      </c>
      <c r="M982" s="12">
        <f>IF(L982=2012,M981,M981*(1+Data_FRED!C844))</f>
        <v>1.3023756759733842</v>
      </c>
      <c r="N982" s="4">
        <f t="shared" si="52"/>
        <v>-1</v>
      </c>
      <c r="O982" s="19">
        <f>+N982*(Data_FRED!C844)</f>
        <v>-5.316801750062664E-4</v>
      </c>
      <c r="P982" s="12">
        <f t="shared" si="53"/>
        <v>1.5372869597842831</v>
      </c>
    </row>
    <row r="983" spans="11:16" ht="12.5" x14ac:dyDescent="0.25">
      <c r="K983" s="38">
        <v>42389</v>
      </c>
      <c r="L983" s="4">
        <f t="shared" si="51"/>
        <v>2016</v>
      </c>
      <c r="M983" s="12">
        <f>IF(L983=2012,M982,M982*(1+Data_FRED!C845))</f>
        <v>1.2870561359790444</v>
      </c>
      <c r="N983" s="4">
        <f t="shared" si="52"/>
        <v>-1</v>
      </c>
      <c r="O983" s="19">
        <f>+N983*(Data_FRED!C845)</f>
        <v>1.1762765749513873E-2</v>
      </c>
      <c r="P983" s="12">
        <f t="shared" si="53"/>
        <v>1.555369706182008</v>
      </c>
    </row>
    <row r="984" spans="11:16" ht="12.5" x14ac:dyDescent="0.25">
      <c r="K984" s="38">
        <v>42390</v>
      </c>
      <c r="L984" s="4">
        <f t="shared" si="51"/>
        <v>2016</v>
      </c>
      <c r="M984" s="12">
        <f>IF(L984=2012,M983,M983*(1+Data_FRED!C846))</f>
        <v>1.2937256225548832</v>
      </c>
      <c r="N984" s="4">
        <f t="shared" si="52"/>
        <v>-1</v>
      </c>
      <c r="O984" s="19">
        <f>+N984*(Data_FRED!C846)</f>
        <v>-5.181970226003676E-3</v>
      </c>
      <c r="P984" s="12">
        <f t="shared" si="53"/>
        <v>1.5473098266741447</v>
      </c>
    </row>
    <row r="985" spans="11:16" ht="12.5" x14ac:dyDescent="0.25">
      <c r="K985" s="38">
        <v>42391</v>
      </c>
      <c r="L985" s="4">
        <f t="shared" si="51"/>
        <v>2016</v>
      </c>
      <c r="M985" s="12">
        <f>IF(L985=2012,M984,M984*(1+Data_FRED!C847))</f>
        <v>1.3197045501185241</v>
      </c>
      <c r="N985" s="4">
        <f t="shared" si="52"/>
        <v>-1</v>
      </c>
      <c r="O985" s="19">
        <f>+N985*(Data_FRED!C847)</f>
        <v>-2.0080708854120791E-2</v>
      </c>
      <c r="P985" s="12">
        <f t="shared" si="53"/>
        <v>1.516238748537581</v>
      </c>
    </row>
    <row r="986" spans="11:16" ht="12.5" x14ac:dyDescent="0.25">
      <c r="K986" s="38">
        <v>42394</v>
      </c>
      <c r="L986" s="4">
        <f t="shared" si="51"/>
        <v>2016</v>
      </c>
      <c r="M986" s="12">
        <f>IF(L986=2012,M985,M985*(1+Data_FRED!C848))</f>
        <v>1.2989040150295466</v>
      </c>
      <c r="N986" s="4">
        <f t="shared" si="52"/>
        <v>-1</v>
      </c>
      <c r="O986" s="19">
        <f>+N986*(Data_FRED!C848)</f>
        <v>1.5761508958281073E-2</v>
      </c>
      <c r="P986" s="12">
        <f t="shared" si="53"/>
        <v>1.5401369591555489</v>
      </c>
    </row>
    <row r="987" spans="11:16" ht="12.5" x14ac:dyDescent="0.25">
      <c r="K987" s="38">
        <v>42395</v>
      </c>
      <c r="L987" s="4">
        <f t="shared" si="51"/>
        <v>2016</v>
      </c>
      <c r="M987" s="12">
        <f>IF(L987=2012,M986,M986*(1+Data_FRED!C849))</f>
        <v>1.3171473970984375</v>
      </c>
      <c r="N987" s="4">
        <f t="shared" si="52"/>
        <v>-1</v>
      </c>
      <c r="O987" s="19">
        <f>+N987*(Data_FRED!C849)</f>
        <v>-1.4045211853838186E-2</v>
      </c>
      <c r="P987" s="12">
        <f t="shared" si="53"/>
        <v>1.518505409280283</v>
      </c>
    </row>
    <row r="988" spans="11:16" ht="12.5" x14ac:dyDescent="0.25">
      <c r="K988" s="38">
        <v>42396</v>
      </c>
      <c r="L988" s="4">
        <f t="shared" si="51"/>
        <v>2016</v>
      </c>
      <c r="M988" s="12">
        <f>IF(L988=2012,M987,M987*(1+Data_FRED!C850))</f>
        <v>1.3027603359559652</v>
      </c>
      <c r="N988" s="4">
        <f t="shared" si="52"/>
        <v>-1</v>
      </c>
      <c r="O988" s="19">
        <f>+N988*(Data_FRED!C850)</f>
        <v>1.0922893803811026E-2</v>
      </c>
      <c r="P988" s="12">
        <f t="shared" si="53"/>
        <v>1.5350918826063642</v>
      </c>
    </row>
    <row r="989" spans="11:16" ht="12.5" x14ac:dyDescent="0.25">
      <c r="K989" s="38">
        <v>42397</v>
      </c>
      <c r="L989" s="4">
        <f t="shared" si="51"/>
        <v>2016</v>
      </c>
      <c r="M989" s="12">
        <f>IF(L989=2012,M988,M988*(1+Data_FRED!C851))</f>
        <v>1.3099428868853662</v>
      </c>
      <c r="N989" s="4">
        <f t="shared" si="52"/>
        <v>-1</v>
      </c>
      <c r="O989" s="19">
        <f>+N989*(Data_FRED!C851)</f>
        <v>-5.5133325226166194E-3</v>
      </c>
      <c r="P989" s="12">
        <f t="shared" si="53"/>
        <v>1.5266284106047856</v>
      </c>
    </row>
    <row r="990" spans="11:16" ht="12.5" x14ac:dyDescent="0.25">
      <c r="K990" s="38">
        <v>42398</v>
      </c>
      <c r="L990" s="4">
        <f t="shared" si="51"/>
        <v>2016</v>
      </c>
      <c r="M990" s="12">
        <f>IF(L990=2012,M989,M989*(1+Data_FRED!C852))</f>
        <v>1.3419823192370179</v>
      </c>
      <c r="N990" s="4">
        <f t="shared" si="52"/>
        <v>-1</v>
      </c>
      <c r="O990" s="19">
        <f>+N990*(Data_FRED!C852)</f>
        <v>-2.4458648291019413E-2</v>
      </c>
      <c r="P990" s="12">
        <f t="shared" si="53"/>
        <v>1.4892891432387252</v>
      </c>
    </row>
    <row r="991" spans="11:16" ht="12.5" x14ac:dyDescent="0.25">
      <c r="K991" s="38">
        <v>42401</v>
      </c>
      <c r="L991" s="4">
        <f t="shared" si="51"/>
        <v>2016</v>
      </c>
      <c r="M991" s="12">
        <f>IF(L991=2012,M990,M990*(1+Data_FRED!C853))</f>
        <v>1.3413873615795942</v>
      </c>
      <c r="N991" s="4">
        <f t="shared" si="52"/>
        <v>-1</v>
      </c>
      <c r="O991" s="19">
        <f>+N991*(Data_FRED!C853)</f>
        <v>4.4334239646468779E-4</v>
      </c>
      <c r="P991" s="12">
        <f t="shared" si="53"/>
        <v>1.4899494082565174</v>
      </c>
    </row>
    <row r="992" spans="11:16" ht="12.5" x14ac:dyDescent="0.25">
      <c r="K992" s="38">
        <v>42402</v>
      </c>
      <c r="L992" s="4">
        <f t="shared" si="51"/>
        <v>2016</v>
      </c>
      <c r="M992" s="12">
        <f>IF(L992=2012,M991,M991*(1+Data_FRED!C854))</f>
        <v>1.3160069959988845</v>
      </c>
      <c r="N992" s="4">
        <f t="shared" si="52"/>
        <v>-1</v>
      </c>
      <c r="O992" s="19">
        <f>+N992*(Data_FRED!C854)</f>
        <v>1.8920981595370201E-2</v>
      </c>
      <c r="P992" s="12">
        <f t="shared" si="53"/>
        <v>1.5181407135881717</v>
      </c>
    </row>
    <row r="993" spans="11:16" ht="12.5" x14ac:dyDescent="0.25">
      <c r="K993" s="38">
        <v>42403</v>
      </c>
      <c r="L993" s="4">
        <f t="shared" si="51"/>
        <v>2016</v>
      </c>
      <c r="M993" s="12">
        <f>IF(L993=2012,M992,M992*(1+Data_FRED!C855))</f>
        <v>1.3225602108853272</v>
      </c>
      <c r="N993" s="4">
        <f t="shared" si="52"/>
        <v>-1</v>
      </c>
      <c r="O993" s="19">
        <f>+N993*(Data_FRED!C855)</f>
        <v>-4.9796200980441394E-3</v>
      </c>
      <c r="P993" s="12">
        <f t="shared" si="53"/>
        <v>1.5105809495791291</v>
      </c>
    </row>
    <row r="994" spans="11:16" ht="12.5" x14ac:dyDescent="0.25">
      <c r="K994" s="38">
        <v>42404</v>
      </c>
      <c r="L994" s="4">
        <f t="shared" si="51"/>
        <v>2016</v>
      </c>
      <c r="M994" s="12">
        <f>IF(L994=2012,M993,M993*(1+Data_FRED!C856))</f>
        <v>1.3245779207818378</v>
      </c>
      <c r="N994" s="4">
        <f t="shared" si="52"/>
        <v>-1</v>
      </c>
      <c r="O994" s="19">
        <f>+N994*(Data_FRED!C856)</f>
        <v>-1.525609102635925E-3</v>
      </c>
      <c r="P994" s="12">
        <f t="shared" si="53"/>
        <v>1.5082763935321828</v>
      </c>
    </row>
    <row r="995" spans="11:16" ht="12.5" x14ac:dyDescent="0.25">
      <c r="K995" s="38">
        <v>42405</v>
      </c>
      <c r="L995" s="4">
        <f t="shared" si="51"/>
        <v>2016</v>
      </c>
      <c r="M995" s="12">
        <f>IF(L995=2012,M994,M994*(1+Data_FRED!C857))</f>
        <v>1.299868966430874</v>
      </c>
      <c r="N995" s="4">
        <f t="shared" si="52"/>
        <v>-1</v>
      </c>
      <c r="O995" s="19">
        <f>+N995*(Data_FRED!C857)</f>
        <v>1.8654209739793221E-2</v>
      </c>
      <c r="P995" s="12">
        <f t="shared" si="53"/>
        <v>1.5364120977227111</v>
      </c>
    </row>
    <row r="996" spans="11:16" ht="12.5" x14ac:dyDescent="0.25">
      <c r="K996" s="38">
        <v>42408</v>
      </c>
      <c r="L996" s="4">
        <f t="shared" si="51"/>
        <v>2016</v>
      </c>
      <c r="M996" s="12">
        <f>IF(L996=2012,M995,M995*(1+Data_FRED!C858))</f>
        <v>1.2813393338752701</v>
      </c>
      <c r="N996" s="4">
        <f t="shared" si="52"/>
        <v>-1</v>
      </c>
      <c r="O996" s="19">
        <f>+N996*(Data_FRED!C858)</f>
        <v>1.4255000337827674E-2</v>
      </c>
      <c r="P996" s="12">
        <f t="shared" si="53"/>
        <v>1.5583136526947909</v>
      </c>
    </row>
    <row r="997" spans="11:16" ht="12.5" x14ac:dyDescent="0.25">
      <c r="K997" s="38">
        <v>42409</v>
      </c>
      <c r="L997" s="4">
        <f t="shared" si="51"/>
        <v>2016</v>
      </c>
      <c r="M997" s="12">
        <f>IF(L997=2012,M996,M996*(1+Data_FRED!C859))</f>
        <v>1.280488715258538</v>
      </c>
      <c r="N997" s="4">
        <f t="shared" si="52"/>
        <v>-1</v>
      </c>
      <c r="O997" s="19">
        <f>+N997*(Data_FRED!C859)</f>
        <v>6.638511706025009E-4</v>
      </c>
      <c r="P997" s="12">
        <f t="shared" si="53"/>
        <v>1.5593481410372982</v>
      </c>
    </row>
    <row r="998" spans="11:16" ht="12.5" x14ac:dyDescent="0.25">
      <c r="K998" s="38">
        <v>42410</v>
      </c>
      <c r="L998" s="4">
        <f t="shared" si="51"/>
        <v>2016</v>
      </c>
      <c r="M998" s="12">
        <f>IF(L998=2012,M997,M997*(1+Data_FRED!C860))</f>
        <v>1.28024672682329</v>
      </c>
      <c r="N998" s="4">
        <f t="shared" si="52"/>
        <v>-1</v>
      </c>
      <c r="O998" s="19">
        <f>+N998*(Data_FRED!C860)</f>
        <v>1.8898131031094855E-4</v>
      </c>
      <c r="P998" s="12">
        <f t="shared" si="53"/>
        <v>1.5596428286922224</v>
      </c>
    </row>
    <row r="999" spans="11:16" ht="12.5" x14ac:dyDescent="0.25">
      <c r="K999" s="38">
        <v>42411</v>
      </c>
      <c r="L999" s="4">
        <f t="shared" si="51"/>
        <v>2016</v>
      </c>
      <c r="M999" s="12">
        <f>IF(L999=2012,M998,M998*(1+Data_FRED!C861))</f>
        <v>1.2644005610257687</v>
      </c>
      <c r="N999" s="4">
        <f t="shared" si="52"/>
        <v>-1</v>
      </c>
      <c r="O999" s="19">
        <f>+N999*(Data_FRED!C861)</f>
        <v>1.2377431213466798E-2</v>
      </c>
      <c r="P999" s="12">
        <f t="shared" si="53"/>
        <v>1.5789472005219372</v>
      </c>
    </row>
    <row r="1000" spans="11:16" ht="12.5" x14ac:dyDescent="0.25">
      <c r="K1000" s="38">
        <v>42412</v>
      </c>
      <c r="L1000" s="4">
        <f t="shared" si="51"/>
        <v>2016</v>
      </c>
      <c r="M1000" s="12">
        <f>IF(L1000=2012,M999,M999*(1+Data_FRED!C862))</f>
        <v>1.2888413928552855</v>
      </c>
      <c r="N1000" s="4">
        <f t="shared" si="52"/>
        <v>-1</v>
      </c>
      <c r="O1000" s="19">
        <f>+N1000*(Data_FRED!C862)</f>
        <v>-1.9329975470501772E-2</v>
      </c>
      <c r="P1000" s="12">
        <f t="shared" si="53"/>
        <v>1.5484261898666307</v>
      </c>
    </row>
    <row r="1001" spans="11:16" ht="12.5" x14ac:dyDescent="0.25">
      <c r="K1001" s="38">
        <v>42416</v>
      </c>
      <c r="L1001" s="4">
        <f t="shared" si="51"/>
        <v>2016</v>
      </c>
      <c r="M1001" s="12">
        <f>IF(L1001=2012,M1000,M1000*(1+Data_FRED!C863))</f>
        <v>1.3099549046714487</v>
      </c>
      <c r="N1001" s="4">
        <f t="shared" si="52"/>
        <v>-1</v>
      </c>
      <c r="O1001" s="19">
        <f>+N1001*(Data_FRED!C863)</f>
        <v>-1.6381776635361386E-2</v>
      </c>
      <c r="P1001" s="12">
        <f t="shared" si="53"/>
        <v>1.523060217887892</v>
      </c>
    </row>
    <row r="1002" spans="11:16" ht="12.5" x14ac:dyDescent="0.25">
      <c r="K1002" s="38">
        <v>42417</v>
      </c>
      <c r="L1002" s="4">
        <f t="shared" si="51"/>
        <v>2016</v>
      </c>
      <c r="M1002" s="12">
        <f>IF(L1002=2012,M1001,M1001*(1+Data_FRED!C864))</f>
        <v>1.3313675786046264</v>
      </c>
      <c r="N1002" s="4">
        <f t="shared" si="52"/>
        <v>-1</v>
      </c>
      <c r="O1002" s="19">
        <f>+N1002*(Data_FRED!C864)</f>
        <v>-1.634611531802933E-2</v>
      </c>
      <c r="P1002" s="12">
        <f t="shared" si="53"/>
        <v>1.4981640999299937</v>
      </c>
    </row>
    <row r="1003" spans="11:16" ht="12.5" x14ac:dyDescent="0.25">
      <c r="K1003" s="38">
        <v>42418</v>
      </c>
      <c r="L1003" s="4">
        <f t="shared" si="51"/>
        <v>2016</v>
      </c>
      <c r="M1003" s="12">
        <f>IF(L1003=2012,M1002,M1002*(1+Data_FRED!C865))</f>
        <v>1.3251412556123789</v>
      </c>
      <c r="N1003" s="4">
        <f t="shared" si="52"/>
        <v>-1</v>
      </c>
      <c r="O1003" s="19">
        <f>+N1003*(Data_FRED!C865)</f>
        <v>4.6766370852842467E-3</v>
      </c>
      <c r="P1003" s="12">
        <f t="shared" si="53"/>
        <v>1.5051704697195678</v>
      </c>
    </row>
    <row r="1004" spans="11:16" ht="12.5" x14ac:dyDescent="0.25">
      <c r="K1004" s="38">
        <v>42419</v>
      </c>
      <c r="L1004" s="4">
        <f t="shared" si="51"/>
        <v>2016</v>
      </c>
      <c r="M1004" s="12">
        <f>IF(L1004=2012,M1003,M1003*(1+Data_FRED!C866))</f>
        <v>1.3251067072287923</v>
      </c>
      <c r="N1004" s="4">
        <f t="shared" si="52"/>
        <v>-1</v>
      </c>
      <c r="O1004" s="19">
        <f>+N1004*(Data_FRED!C866)</f>
        <v>2.607147233575974E-5</v>
      </c>
      <c r="P1004" s="12">
        <f t="shared" si="53"/>
        <v>1.5052097117298295</v>
      </c>
    </row>
    <row r="1005" spans="11:16" ht="12.5" x14ac:dyDescent="0.25">
      <c r="K1005" s="38">
        <v>42422</v>
      </c>
      <c r="L1005" s="4">
        <f t="shared" si="51"/>
        <v>2016</v>
      </c>
      <c r="M1005" s="12">
        <f>IF(L1005=2012,M1004,M1004*(1+Data_FRED!C867))</f>
        <v>1.3441229775047445</v>
      </c>
      <c r="N1005" s="4">
        <f t="shared" si="52"/>
        <v>-1</v>
      </c>
      <c r="O1005" s="19">
        <f>+N1005*(Data_FRED!C867)</f>
        <v>-1.4350746375528583E-2</v>
      </c>
      <c r="P1005" s="12">
        <f t="shared" si="53"/>
        <v>1.4836088289148122</v>
      </c>
    </row>
    <row r="1006" spans="11:16" ht="12.5" x14ac:dyDescent="0.25">
      <c r="K1006" s="38">
        <v>42423</v>
      </c>
      <c r="L1006" s="4">
        <f t="shared" si="51"/>
        <v>2016</v>
      </c>
      <c r="M1006" s="12">
        <f>IF(L1006=2012,M1005,M1005*(1+Data_FRED!C868))</f>
        <v>1.3272776383603992</v>
      </c>
      <c r="N1006" s="4">
        <f t="shared" si="52"/>
        <v>-1</v>
      </c>
      <c r="O1006" s="19">
        <f>+N1006*(Data_FRED!C868)</f>
        <v>1.2532587736590248E-2</v>
      </c>
      <c r="P1006" s="12">
        <f t="shared" si="53"/>
        <v>1.5022022867299669</v>
      </c>
    </row>
    <row r="1007" spans="11:16" ht="12.5" x14ac:dyDescent="0.25">
      <c r="K1007" s="38">
        <v>42424</v>
      </c>
      <c r="L1007" s="4">
        <f t="shared" si="51"/>
        <v>2016</v>
      </c>
      <c r="M1007" s="12">
        <f>IF(L1007=2012,M1006,M1006*(1+Data_FRED!C869))</f>
        <v>1.3331574051630357</v>
      </c>
      <c r="N1007" s="4">
        <f t="shared" si="52"/>
        <v>-1</v>
      </c>
      <c r="O1007" s="19">
        <f>+N1007*(Data_FRED!C869)</f>
        <v>-4.429944898265448E-3</v>
      </c>
      <c r="P1007" s="12">
        <f t="shared" si="53"/>
        <v>1.4955476133737049</v>
      </c>
    </row>
    <row r="1008" spans="11:16" ht="12.5" x14ac:dyDescent="0.25">
      <c r="K1008" s="38">
        <v>42425</v>
      </c>
      <c r="L1008" s="4">
        <f t="shared" si="51"/>
        <v>2016</v>
      </c>
      <c r="M1008" s="12">
        <f>IF(L1008=2012,M1007,M1007*(1+Data_FRED!C870))</f>
        <v>1.3482013093173548</v>
      </c>
      <c r="N1008" s="4">
        <f t="shared" si="52"/>
        <v>-1</v>
      </c>
      <c r="O1008" s="19">
        <f>+N1008*(Data_FRED!C870)</f>
        <v>-1.1284417050872818E-2</v>
      </c>
      <c r="P1008" s="12">
        <f t="shared" si="53"/>
        <v>1.4786712303849585</v>
      </c>
    </row>
    <row r="1009" spans="11:16" ht="12.5" x14ac:dyDescent="0.25">
      <c r="K1009" s="38">
        <v>42426</v>
      </c>
      <c r="L1009" s="4">
        <f t="shared" si="51"/>
        <v>2016</v>
      </c>
      <c r="M1009" s="12">
        <f>IF(L1009=2012,M1008,M1008*(1+Data_FRED!C871))</f>
        <v>1.345677590506688</v>
      </c>
      <c r="N1009" s="4">
        <f t="shared" si="52"/>
        <v>-1</v>
      </c>
      <c r="O1009" s="19">
        <f>+N1009*(Data_FRED!C871)</f>
        <v>1.8719154129472615E-3</v>
      </c>
      <c r="P1009" s="12">
        <f t="shared" si="53"/>
        <v>1.4814391778517977</v>
      </c>
    </row>
    <row r="1010" spans="11:16" ht="12.5" x14ac:dyDescent="0.25">
      <c r="K1010" s="38">
        <v>42429</v>
      </c>
      <c r="L1010" s="4">
        <f t="shared" si="51"/>
        <v>2016</v>
      </c>
      <c r="M1010" s="12">
        <f>IF(L1010=2012,M1009,M1009*(1+Data_FRED!C872))</f>
        <v>1.3347048063585849</v>
      </c>
      <c r="N1010" s="4">
        <f t="shared" si="52"/>
        <v>-1</v>
      </c>
      <c r="O1010" s="19">
        <f>+N1010*(Data_FRED!C872)</f>
        <v>8.1540959183034733E-3</v>
      </c>
      <c r="P1010" s="12">
        <f t="shared" si="53"/>
        <v>1.4935189750051339</v>
      </c>
    </row>
    <row r="1011" spans="11:16" ht="12.5" x14ac:dyDescent="0.25">
      <c r="K1011" s="38">
        <v>42430</v>
      </c>
      <c r="L1011" s="4">
        <f t="shared" si="51"/>
        <v>2016</v>
      </c>
      <c r="M1011" s="12">
        <f>IF(L1011=2012,M1010,M1010*(1+Data_FRED!C873))</f>
        <v>1.3661883407080648</v>
      </c>
      <c r="N1011" s="4">
        <f t="shared" si="52"/>
        <v>-1</v>
      </c>
      <c r="O1011" s="19">
        <f>+N1011*(Data_FRED!C873)</f>
        <v>-2.3588387634097943E-2</v>
      </c>
      <c r="P1011" s="12">
        <f t="shared" si="53"/>
        <v>1.4582892704838322</v>
      </c>
    </row>
    <row r="1012" spans="11:16" ht="12.5" x14ac:dyDescent="0.25">
      <c r="K1012" s="38">
        <v>42431</v>
      </c>
      <c r="L1012" s="4">
        <f t="shared" si="51"/>
        <v>2016</v>
      </c>
      <c r="M1012" s="12">
        <f>IF(L1012=2012,M1011,M1011*(1+Data_FRED!C874))</f>
        <v>1.3717705344911348</v>
      </c>
      <c r="N1012" s="4">
        <f t="shared" si="52"/>
        <v>-1</v>
      </c>
      <c r="O1012" s="19">
        <f>+N1012*(Data_FRED!C874)</f>
        <v>-4.0859621010796536E-3</v>
      </c>
      <c r="P1012" s="12">
        <f t="shared" si="53"/>
        <v>1.452330755792224</v>
      </c>
    </row>
    <row r="1013" spans="11:16" ht="12.5" x14ac:dyDescent="0.25">
      <c r="K1013" s="38">
        <v>42432</v>
      </c>
      <c r="L1013" s="4">
        <f t="shared" si="51"/>
        <v>2016</v>
      </c>
      <c r="M1013" s="12">
        <f>IF(L1013=2012,M1012,M1012*(1+Data_FRED!C875))</f>
        <v>1.3765615768198727</v>
      </c>
      <c r="N1013" s="4">
        <f t="shared" si="52"/>
        <v>-1</v>
      </c>
      <c r="O1013" s="19">
        <f>+N1013*(Data_FRED!C875)</f>
        <v>-3.4925974922729325E-3</v>
      </c>
      <c r="P1013" s="12">
        <f t="shared" si="53"/>
        <v>1.4472583490365933</v>
      </c>
    </row>
    <row r="1014" spans="11:16" ht="12.5" x14ac:dyDescent="0.25">
      <c r="K1014" s="38">
        <v>42433</v>
      </c>
      <c r="L1014" s="4">
        <f t="shared" si="51"/>
        <v>2016</v>
      </c>
      <c r="M1014" s="12">
        <f>IF(L1014=2012,M1013,M1013*(1+Data_FRED!C876))</f>
        <v>1.381104859106824</v>
      </c>
      <c r="N1014" s="4">
        <f t="shared" si="52"/>
        <v>-1</v>
      </c>
      <c r="O1014" s="19">
        <f>+N1014*(Data_FRED!C876)</f>
        <v>-3.3004569962263434E-3</v>
      </c>
      <c r="P1014" s="12">
        <f t="shared" si="53"/>
        <v>1.4424817350931685</v>
      </c>
    </row>
    <row r="1015" spans="11:16" ht="12.5" x14ac:dyDescent="0.25">
      <c r="K1015" s="38">
        <v>42436</v>
      </c>
      <c r="L1015" s="4">
        <f t="shared" si="51"/>
        <v>2016</v>
      </c>
      <c r="M1015" s="12">
        <f>IF(L1015=2012,M1014,M1014*(1+Data_FRED!C877))</f>
        <v>1.382326602474117</v>
      </c>
      <c r="N1015" s="4">
        <f t="shared" si="52"/>
        <v>-1</v>
      </c>
      <c r="O1015" s="19">
        <f>+N1015*(Data_FRED!C877)</f>
        <v>-8.8461303950758267E-4</v>
      </c>
      <c r="P1015" s="12">
        <f t="shared" si="53"/>
        <v>1.4412056969410536</v>
      </c>
    </row>
    <row r="1016" spans="11:16" ht="12.5" x14ac:dyDescent="0.25">
      <c r="K1016" s="38">
        <v>42437</v>
      </c>
      <c r="L1016" s="4">
        <f t="shared" si="51"/>
        <v>2016</v>
      </c>
      <c r="M1016" s="12">
        <f>IF(L1016=2012,M1015,M1015*(1+Data_FRED!C878))</f>
        <v>1.3667011196933598</v>
      </c>
      <c r="N1016" s="4">
        <f t="shared" si="52"/>
        <v>-1</v>
      </c>
      <c r="O1016" s="19">
        <f>+N1016*(Data_FRED!C878)</f>
        <v>1.1303756111464681E-2</v>
      </c>
      <c r="P1016" s="12">
        <f t="shared" si="53"/>
        <v>1.4574967346457286</v>
      </c>
    </row>
    <row r="1017" spans="11:16" ht="12.5" x14ac:dyDescent="0.25">
      <c r="K1017" s="38">
        <v>42438</v>
      </c>
      <c r="L1017" s="4">
        <f t="shared" si="51"/>
        <v>2016</v>
      </c>
      <c r="M1017" s="12">
        <f>IF(L1017=2012,M1016,M1016*(1+Data_FRED!C879))</f>
        <v>1.3735888461624184</v>
      </c>
      <c r="N1017" s="4">
        <f t="shared" si="52"/>
        <v>-1</v>
      </c>
      <c r="O1017" s="19">
        <f>+N1017*(Data_FRED!C879)</f>
        <v>-5.0396728076172173E-3</v>
      </c>
      <c r="P1017" s="12">
        <f t="shared" si="53"/>
        <v>1.4501514279849437</v>
      </c>
    </row>
    <row r="1018" spans="11:16" ht="12.5" x14ac:dyDescent="0.25">
      <c r="K1018" s="38">
        <v>42439</v>
      </c>
      <c r="L1018" s="4">
        <f t="shared" si="51"/>
        <v>2016</v>
      </c>
      <c r="M1018" s="12">
        <f>IF(L1018=2012,M1017,M1017*(1+Data_FRED!C880))</f>
        <v>1.3738028852358002</v>
      </c>
      <c r="N1018" s="4">
        <f t="shared" si="52"/>
        <v>-1</v>
      </c>
      <c r="O1018" s="19">
        <f>+N1018*(Data_FRED!C880)</f>
        <v>-1.5582470255186083E-4</v>
      </c>
      <c r="P1018" s="12">
        <f t="shared" si="53"/>
        <v>1.4499254585700228</v>
      </c>
    </row>
    <row r="1019" spans="11:16" ht="12.5" x14ac:dyDescent="0.25">
      <c r="K1019" s="38">
        <v>42440</v>
      </c>
      <c r="L1019" s="4">
        <f t="shared" si="51"/>
        <v>2016</v>
      </c>
      <c r="M1019" s="12">
        <f>IF(L1019=2012,M1018,M1018*(1+Data_FRED!C881))</f>
        <v>1.3961444200059896</v>
      </c>
      <c r="N1019" s="4">
        <f t="shared" si="52"/>
        <v>-1</v>
      </c>
      <c r="O1019" s="19">
        <f>+N1019*(Data_FRED!C881)</f>
        <v>-1.6262547567990299E-2</v>
      </c>
      <c r="P1019" s="12">
        <f t="shared" si="53"/>
        <v>1.4263459768299875</v>
      </c>
    </row>
    <row r="1020" spans="11:16" ht="12.5" x14ac:dyDescent="0.25">
      <c r="K1020" s="38">
        <v>42443</v>
      </c>
      <c r="L1020" s="4">
        <f t="shared" si="51"/>
        <v>2016</v>
      </c>
      <c r="M1020" s="12">
        <f>IF(L1020=2012,M1019,M1019*(1+Data_FRED!C882))</f>
        <v>1.394382758212507</v>
      </c>
      <c r="N1020" s="4">
        <f t="shared" si="52"/>
        <v>-1</v>
      </c>
      <c r="O1020" s="19">
        <f>+N1020*(Data_FRED!C882)</f>
        <v>1.2618048449994732E-3</v>
      </c>
      <c r="P1020" s="12">
        <f t="shared" si="53"/>
        <v>1.4281457470941972</v>
      </c>
    </row>
    <row r="1021" spans="11:16" ht="12.5" x14ac:dyDescent="0.25">
      <c r="K1021" s="38">
        <v>42444</v>
      </c>
      <c r="L1021" s="4">
        <f t="shared" si="51"/>
        <v>2016</v>
      </c>
      <c r="M1021" s="12">
        <f>IF(L1021=2012,M1020,M1020*(1+Data_FRED!C883))</f>
        <v>1.3918189759015329</v>
      </c>
      <c r="N1021" s="4">
        <f t="shared" si="52"/>
        <v>-1</v>
      </c>
      <c r="O1021" s="19">
        <f>+N1021*(Data_FRED!C883)</f>
        <v>1.8386503245784805E-3</v>
      </c>
      <c r="P1021" s="12">
        <f t="shared" si="53"/>
        <v>1.4307716077356372</v>
      </c>
    </row>
    <row r="1022" spans="11:16" ht="12.5" x14ac:dyDescent="0.25">
      <c r="K1022" s="38">
        <v>42445</v>
      </c>
      <c r="L1022" s="4">
        <f t="shared" si="51"/>
        <v>2016</v>
      </c>
      <c r="M1022" s="12">
        <f>IF(L1022=2012,M1021,M1021*(1+Data_FRED!C884))</f>
        <v>1.3995919633394469</v>
      </c>
      <c r="N1022" s="4">
        <f t="shared" si="52"/>
        <v>-1</v>
      </c>
      <c r="O1022" s="19">
        <f>+N1022*(Data_FRED!C884)</f>
        <v>-5.5847689767839007E-3</v>
      </c>
      <c r="P1022" s="12">
        <f t="shared" si="53"/>
        <v>1.4227810788478918</v>
      </c>
    </row>
    <row r="1023" spans="11:16" ht="12.5" x14ac:dyDescent="0.25">
      <c r="K1023" s="38">
        <v>42446</v>
      </c>
      <c r="L1023" s="4">
        <f t="shared" si="51"/>
        <v>2016</v>
      </c>
      <c r="M1023" s="12">
        <f>IF(L1023=2012,M1022,M1022*(1+Data_FRED!C885))</f>
        <v>1.4087923005890781</v>
      </c>
      <c r="N1023" s="4">
        <f t="shared" si="52"/>
        <v>-1</v>
      </c>
      <c r="O1023" s="19">
        <f>+N1023*(Data_FRED!C885)</f>
        <v>-6.5735853667514303E-3</v>
      </c>
      <c r="P1023" s="12">
        <f t="shared" si="53"/>
        <v>1.4134283059678865</v>
      </c>
    </row>
    <row r="1024" spans="11:16" ht="12.5" x14ac:dyDescent="0.25">
      <c r="K1024" s="38">
        <v>42447</v>
      </c>
      <c r="L1024" s="4">
        <f t="shared" si="51"/>
        <v>2016</v>
      </c>
      <c r="M1024" s="12">
        <f>IF(L1024=2012,M1023,M1023*(1+Data_FRED!C886))</f>
        <v>1.4149852281090971</v>
      </c>
      <c r="N1024" s="4">
        <f t="shared" si="52"/>
        <v>-1</v>
      </c>
      <c r="O1024" s="19">
        <f>+N1024*(Data_FRED!C886)</f>
        <v>-4.3959123835568669E-3</v>
      </c>
      <c r="P1024" s="12">
        <f t="shared" si="53"/>
        <v>1.4072149989744125</v>
      </c>
    </row>
    <row r="1025" spans="11:16" ht="12.5" x14ac:dyDescent="0.25">
      <c r="K1025" s="38">
        <v>42450</v>
      </c>
      <c r="L1025" s="4">
        <f t="shared" si="51"/>
        <v>2016</v>
      </c>
      <c r="M1025" s="12">
        <f>IF(L1025=2012,M1024,M1024*(1+Data_FRED!C887))</f>
        <v>1.4163791051844346</v>
      </c>
      <c r="N1025" s="4">
        <f t="shared" si="52"/>
        <v>-1</v>
      </c>
      <c r="O1025" s="19">
        <f>+N1025*(Data_FRED!C887)</f>
        <v>-9.8508242181442169E-4</v>
      </c>
      <c r="P1025" s="12">
        <f t="shared" si="53"/>
        <v>1.4058287762152093</v>
      </c>
    </row>
    <row r="1026" spans="11:16" ht="12.5" x14ac:dyDescent="0.25">
      <c r="K1026" s="38">
        <v>42451</v>
      </c>
      <c r="L1026" s="4">
        <f t="shared" si="51"/>
        <v>2016</v>
      </c>
      <c r="M1026" s="12">
        <f>IF(L1026=2012,M1025,M1025*(1+Data_FRED!C888))</f>
        <v>1.4151358796746001</v>
      </c>
      <c r="N1026" s="4">
        <f t="shared" si="52"/>
        <v>-1</v>
      </c>
      <c r="O1026" s="19">
        <f>+N1026*(Data_FRED!C888)</f>
        <v>8.7774911765066258E-4</v>
      </c>
      <c r="P1026" s="12">
        <f t="shared" si="53"/>
        <v>1.4070627411831</v>
      </c>
    </row>
    <row r="1027" spans="11:16" ht="12.5" x14ac:dyDescent="0.25">
      <c r="K1027" s="38">
        <v>42452</v>
      </c>
      <c r="L1027" s="4">
        <f t="shared" si="51"/>
        <v>2016</v>
      </c>
      <c r="M1027" s="12">
        <f>IF(L1027=2012,M1026,M1026*(1+Data_FRED!C889))</f>
        <v>1.4060698590253125</v>
      </c>
      <c r="N1027" s="4">
        <f t="shared" si="52"/>
        <v>-1</v>
      </c>
      <c r="O1027" s="19">
        <f>+N1027*(Data_FRED!C889)</f>
        <v>6.4064665305301419E-3</v>
      </c>
      <c r="P1027" s="12">
        <f t="shared" si="53"/>
        <v>1.4160770415408455</v>
      </c>
    </row>
    <row r="1028" spans="11:16" ht="12.5" x14ac:dyDescent="0.25">
      <c r="K1028" s="38">
        <v>42453</v>
      </c>
      <c r="L1028" s="4">
        <f t="shared" si="51"/>
        <v>2016</v>
      </c>
      <c r="M1028" s="12">
        <f>IF(L1028=2012,M1027,M1027*(1+Data_FRED!C890))</f>
        <v>1.4055381787658499</v>
      </c>
      <c r="N1028" s="4">
        <f t="shared" si="52"/>
        <v>-1</v>
      </c>
      <c r="O1028" s="19">
        <f>+N1028*(Data_FRED!C890)</f>
        <v>3.7813217888834326E-4</v>
      </c>
      <c r="P1028" s="12">
        <f t="shared" si="53"/>
        <v>1.416612505838037</v>
      </c>
    </row>
    <row r="1029" spans="11:16" ht="12.5" x14ac:dyDescent="0.25">
      <c r="K1029" s="38">
        <v>42457</v>
      </c>
      <c r="L1029" s="4">
        <f t="shared" si="51"/>
        <v>2016</v>
      </c>
      <c r="M1029" s="12">
        <f>IF(L1029=2012,M1028,M1028*(1+Data_FRED!C891))</f>
        <v>1.4063042731667958</v>
      </c>
      <c r="N1029" s="4">
        <f t="shared" si="52"/>
        <v>-1</v>
      </c>
      <c r="O1029" s="19">
        <f>+N1029*(Data_FRED!C891)</f>
        <v>-5.4505413835056777E-4</v>
      </c>
      <c r="P1029" s="12">
        <f t="shared" si="53"/>
        <v>1.4158403753292907</v>
      </c>
    </row>
    <row r="1030" spans="11:16" ht="12.5" x14ac:dyDescent="0.25">
      <c r="K1030" s="38">
        <v>42458</v>
      </c>
      <c r="L1030" s="4">
        <f t="shared" si="51"/>
        <v>2016</v>
      </c>
      <c r="M1030" s="12">
        <f>IF(L1030=2012,M1029,M1029*(1+Data_FRED!C892))</f>
        <v>1.4186488560548112</v>
      </c>
      <c r="N1030" s="4">
        <f t="shared" si="52"/>
        <v>-1</v>
      </c>
      <c r="O1030" s="19">
        <f>+N1030*(Data_FRED!C892)</f>
        <v>-8.7780312721493121E-3</v>
      </c>
      <c r="P1030" s="12">
        <f t="shared" si="53"/>
        <v>1.4034120842382787</v>
      </c>
    </row>
    <row r="1031" spans="11:16" ht="12.5" x14ac:dyDescent="0.25">
      <c r="K1031" s="38">
        <v>42459</v>
      </c>
      <c r="L1031" s="4">
        <f t="shared" si="51"/>
        <v>2016</v>
      </c>
      <c r="M1031" s="12">
        <f>IF(L1031=2012,M1030,M1030*(1+Data_FRED!C893))</f>
        <v>1.4248070807953668</v>
      </c>
      <c r="N1031" s="4">
        <f t="shared" si="52"/>
        <v>-1</v>
      </c>
      <c r="O1031" s="19">
        <f>+N1031*(Data_FRED!C893)</f>
        <v>-4.3409084032825307E-3</v>
      </c>
      <c r="P1031" s="12">
        <f t="shared" si="53"/>
        <v>1.3973200009285405</v>
      </c>
    </row>
    <row r="1032" spans="11:16" ht="12.5" x14ac:dyDescent="0.25">
      <c r="K1032" s="38">
        <v>42460</v>
      </c>
      <c r="L1032" s="4">
        <f t="shared" si="51"/>
        <v>2016</v>
      </c>
      <c r="M1032" s="12">
        <f>IF(L1032=2012,M1031,M1031*(1+Data_FRED!C894))</f>
        <v>1.4218978223912655</v>
      </c>
      <c r="N1032" s="4">
        <f t="shared" si="52"/>
        <v>-1</v>
      </c>
      <c r="O1032" s="19">
        <f>+N1032*(Data_FRED!C894)</f>
        <v>2.041861276038347E-3</v>
      </c>
      <c r="P1032" s="12">
        <f t="shared" si="53"/>
        <v>1.4001731345286705</v>
      </c>
    </row>
    <row r="1033" spans="11:16" ht="12.5" x14ac:dyDescent="0.25">
      <c r="K1033" s="38">
        <v>42461</v>
      </c>
      <c r="L1033" s="4">
        <f t="shared" si="51"/>
        <v>2016</v>
      </c>
      <c r="M1033" s="12">
        <f>IF(L1033=2012,M1032,M1032*(1+Data_FRED!C895))</f>
        <v>1.4308713345065296</v>
      </c>
      <c r="N1033" s="4">
        <f t="shared" si="52"/>
        <v>-1</v>
      </c>
      <c r="O1033" s="19">
        <f>+N1033*(Data_FRED!C895)</f>
        <v>-6.3109401913092533E-3</v>
      </c>
      <c r="P1033" s="12">
        <f t="shared" si="53"/>
        <v>1.391336725619182</v>
      </c>
    </row>
    <row r="1034" spans="11:16" ht="12.5" x14ac:dyDescent="0.25">
      <c r="K1034" s="38">
        <v>42464</v>
      </c>
      <c r="L1034" s="4">
        <f t="shared" si="51"/>
        <v>2016</v>
      </c>
      <c r="M1034" s="12">
        <f>IF(L1034=2012,M1033,M1033*(1+Data_FRED!C896))</f>
        <v>1.4262733594056567</v>
      </c>
      <c r="N1034" s="4">
        <f t="shared" si="52"/>
        <v>-1</v>
      </c>
      <c r="O1034" s="19">
        <f>+N1034*(Data_FRED!C896)</f>
        <v>3.2134091933979764E-3</v>
      </c>
      <c r="P1034" s="12">
        <f t="shared" si="53"/>
        <v>1.3958076598443989</v>
      </c>
    </row>
    <row r="1035" spans="11:16" ht="12.5" x14ac:dyDescent="0.25">
      <c r="K1035" s="38">
        <v>42465</v>
      </c>
      <c r="L1035" s="4">
        <f t="shared" si="51"/>
        <v>2016</v>
      </c>
      <c r="M1035" s="12">
        <f>IF(L1035=2012,M1034,M1034*(1+Data_FRED!C897))</f>
        <v>1.4117305390736246</v>
      </c>
      <c r="N1035" s="4">
        <f t="shared" si="52"/>
        <v>-1</v>
      </c>
      <c r="O1035" s="19">
        <f>+N1035*(Data_FRED!C897)</f>
        <v>1.0196376617517549E-2</v>
      </c>
      <c r="P1035" s="12">
        <f t="shared" si="53"/>
        <v>1.4100398404297882</v>
      </c>
    </row>
    <row r="1036" spans="11:16" ht="12.5" x14ac:dyDescent="0.25">
      <c r="K1036" s="38">
        <v>42466</v>
      </c>
      <c r="L1036" s="4">
        <f t="shared" si="51"/>
        <v>2016</v>
      </c>
      <c r="M1036" s="12">
        <f>IF(L1036=2012,M1035,M1035*(1+Data_FRED!C898))</f>
        <v>1.4264871635052594</v>
      </c>
      <c r="N1036" s="4">
        <f t="shared" si="52"/>
        <v>-1</v>
      </c>
      <c r="O1036" s="19">
        <f>+N1036*(Data_FRED!C898)</f>
        <v>-1.0452861947236771E-2</v>
      </c>
      <c r="P1036" s="12">
        <f t="shared" si="53"/>
        <v>1.3953008886376719</v>
      </c>
    </row>
    <row r="1037" spans="11:16" ht="12.5" x14ac:dyDescent="0.25">
      <c r="K1037" s="38">
        <v>42467</v>
      </c>
      <c r="L1037" s="4">
        <f t="shared" si="51"/>
        <v>2016</v>
      </c>
      <c r="M1037" s="12">
        <f>IF(L1037=2012,M1036,M1036*(1+Data_FRED!C899))</f>
        <v>1.4093006560985621</v>
      </c>
      <c r="N1037" s="4">
        <f t="shared" si="52"/>
        <v>-1</v>
      </c>
      <c r="O1037" s="19">
        <f>+N1037*(Data_FRED!C899)</f>
        <v>1.2048133236940891E-2</v>
      </c>
      <c r="P1037" s="12">
        <f t="shared" si="53"/>
        <v>1.4121116596496006</v>
      </c>
    </row>
    <row r="1038" spans="11:16" ht="12.5" x14ac:dyDescent="0.25">
      <c r="K1038" s="38">
        <v>42468</v>
      </c>
      <c r="L1038" s="4">
        <f t="shared" si="51"/>
        <v>2016</v>
      </c>
      <c r="M1038" s="12">
        <f>IF(L1038=2012,M1037,M1037*(1+Data_FRED!C900))</f>
        <v>1.4132223610988213</v>
      </c>
      <c r="N1038" s="4">
        <f t="shared" si="52"/>
        <v>-1</v>
      </c>
      <c r="O1038" s="19">
        <f>+N1038*(Data_FRED!C900)</f>
        <v>-2.782731266950438E-3</v>
      </c>
      <c r="P1038" s="12">
        <f t="shared" si="53"/>
        <v>1.4081821323818684</v>
      </c>
    </row>
    <row r="1039" spans="11:16" ht="12.5" x14ac:dyDescent="0.25">
      <c r="K1039" s="38">
        <v>42471</v>
      </c>
      <c r="L1039" s="4">
        <f t="shared" si="51"/>
        <v>2016</v>
      </c>
      <c r="M1039" s="12">
        <f>IF(L1039=2012,M1038,M1038*(1+Data_FRED!C901))</f>
        <v>1.4093451106073207</v>
      </c>
      <c r="N1039" s="4">
        <f t="shared" si="52"/>
        <v>-1</v>
      </c>
      <c r="O1039" s="19">
        <f>+N1039*(Data_FRED!C901)</f>
        <v>2.7435530304558238E-3</v>
      </c>
      <c r="P1039" s="12">
        <f t="shared" si="53"/>
        <v>1.4120455547385984</v>
      </c>
    </row>
    <row r="1040" spans="11:16" ht="12.5" x14ac:dyDescent="0.25">
      <c r="K1040" s="38">
        <v>42472</v>
      </c>
      <c r="L1040" s="4">
        <f t="shared" si="51"/>
        <v>2016</v>
      </c>
      <c r="M1040" s="12">
        <f>IF(L1040=2012,M1039,M1039*(1+Data_FRED!C902))</f>
        <v>1.4228970396114813</v>
      </c>
      <c r="N1040" s="4">
        <f t="shared" si="52"/>
        <v>-1</v>
      </c>
      <c r="O1040" s="19">
        <f>+N1040*(Data_FRED!C902)</f>
        <v>-9.6157633089034942E-3</v>
      </c>
      <c r="P1040" s="12">
        <f t="shared" si="53"/>
        <v>1.3984676589028426</v>
      </c>
    </row>
    <row r="1041" spans="11:16" ht="12.5" x14ac:dyDescent="0.25">
      <c r="K1041" s="38">
        <v>42473</v>
      </c>
      <c r="L1041" s="4">
        <f t="shared" ref="L1041:L1104" si="54">+YEAR(K1041)</f>
        <v>2016</v>
      </c>
      <c r="M1041" s="12">
        <f>IF(L1041=2012,M1040,M1040*(1+Data_FRED!C903))</f>
        <v>1.4371119134734649</v>
      </c>
      <c r="N1041" s="4">
        <f t="shared" ref="N1041:N1104" si="55">+SUMIF($C$143:$C$153,L1041,$D$143:$D$153)</f>
        <v>-1</v>
      </c>
      <c r="O1041" s="19">
        <f>+N1041*(Data_FRED!C903)</f>
        <v>-9.9900930750864061E-3</v>
      </c>
      <c r="P1041" s="12">
        <f t="shared" ref="P1041:P1104" si="56">P1040*(1+O1041)</f>
        <v>1.3844968368279051</v>
      </c>
    </row>
    <row r="1042" spans="11:16" ht="12.5" x14ac:dyDescent="0.25">
      <c r="K1042" s="38">
        <v>42474</v>
      </c>
      <c r="L1042" s="4">
        <f t="shared" si="54"/>
        <v>2016</v>
      </c>
      <c r="M1042" s="12">
        <f>IF(L1042=2012,M1041,M1041*(1+Data_FRED!C904))</f>
        <v>1.4373603338567063</v>
      </c>
      <c r="N1042" s="4">
        <f t="shared" si="55"/>
        <v>-1</v>
      </c>
      <c r="O1042" s="19">
        <f>+N1042*(Data_FRED!C904)</f>
        <v>-1.7286084744860797E-4</v>
      </c>
      <c r="P1042" s="12">
        <f t="shared" si="56"/>
        <v>1.3842575115314011</v>
      </c>
    </row>
    <row r="1043" spans="11:16" ht="12.5" x14ac:dyDescent="0.25">
      <c r="K1043" s="38">
        <v>42475</v>
      </c>
      <c r="L1043" s="4">
        <f t="shared" si="54"/>
        <v>2016</v>
      </c>
      <c r="M1043" s="12">
        <f>IF(L1043=2012,M1042,M1042*(1+Data_FRED!C905))</f>
        <v>1.4359448988403276</v>
      </c>
      <c r="N1043" s="4">
        <f t="shared" si="55"/>
        <v>-1</v>
      </c>
      <c r="O1043" s="19">
        <f>+N1043*(Data_FRED!C905)</f>
        <v>9.8474612318046658E-4</v>
      </c>
      <c r="P1043" s="12">
        <f t="shared" si="56"/>
        <v>1.3856206537493649</v>
      </c>
    </row>
    <row r="1044" spans="11:16" ht="12.5" x14ac:dyDescent="0.25">
      <c r="K1044" s="38">
        <v>42478</v>
      </c>
      <c r="L1044" s="4">
        <f t="shared" si="54"/>
        <v>2016</v>
      </c>
      <c r="M1044" s="12">
        <f>IF(L1044=2012,M1043,M1043*(1+Data_FRED!C906))</f>
        <v>1.4453067918379174</v>
      </c>
      <c r="N1044" s="4">
        <f t="shared" si="55"/>
        <v>-1</v>
      </c>
      <c r="O1044" s="19">
        <f>+N1044*(Data_FRED!C906)</f>
        <v>-6.5196742612829879E-3</v>
      </c>
      <c r="P1044" s="12">
        <f t="shared" si="56"/>
        <v>1.3765868584372132</v>
      </c>
    </row>
    <row r="1045" spans="11:16" ht="12.5" x14ac:dyDescent="0.25">
      <c r="K1045" s="38">
        <v>42479</v>
      </c>
      <c r="L1045" s="4">
        <f t="shared" si="54"/>
        <v>2016</v>
      </c>
      <c r="M1045" s="12">
        <f>IF(L1045=2012,M1044,M1044*(1+Data_FRED!C907))</f>
        <v>1.4497579850067095</v>
      </c>
      <c r="N1045" s="4">
        <f t="shared" si="55"/>
        <v>-1</v>
      </c>
      <c r="O1045" s="19">
        <f>+N1045*(Data_FRED!C907)</f>
        <v>-3.0797566260183499E-3</v>
      </c>
      <c r="P1045" s="12">
        <f t="shared" si="56"/>
        <v>1.3723473059386515</v>
      </c>
    </row>
    <row r="1046" spans="11:16" ht="12.5" x14ac:dyDescent="0.25">
      <c r="K1046" s="38">
        <v>42480</v>
      </c>
      <c r="L1046" s="4">
        <f t="shared" si="54"/>
        <v>2016</v>
      </c>
      <c r="M1046" s="12">
        <f>IF(L1046=2012,M1045,M1045*(1+Data_FRED!C908))</f>
        <v>1.4508617216302584</v>
      </c>
      <c r="N1046" s="4">
        <f t="shared" si="55"/>
        <v>-1</v>
      </c>
      <c r="O1046" s="19">
        <f>+N1046*(Data_FRED!C908)</f>
        <v>-7.6132474175960086E-4</v>
      </c>
      <c r="P1046" s="12">
        <f t="shared" si="56"/>
        <v>1.3713025039803532</v>
      </c>
    </row>
    <row r="1047" spans="11:16" ht="12.5" x14ac:dyDescent="0.25">
      <c r="K1047" s="38">
        <v>42481</v>
      </c>
      <c r="L1047" s="4">
        <f t="shared" si="54"/>
        <v>2016</v>
      </c>
      <c r="M1047" s="12">
        <f>IF(L1047=2012,M1046,M1046*(1+Data_FRED!C909))</f>
        <v>1.4433062141741073</v>
      </c>
      <c r="N1047" s="4">
        <f t="shared" si="55"/>
        <v>-1</v>
      </c>
      <c r="O1047" s="19">
        <f>+N1047*(Data_FRED!C909)</f>
        <v>5.207599968700849E-3</v>
      </c>
      <c r="P1047" s="12">
        <f t="shared" si="56"/>
        <v>1.3784436988571609</v>
      </c>
    </row>
    <row r="1048" spans="11:16" ht="12.5" x14ac:dyDescent="0.25">
      <c r="K1048" s="38">
        <v>42482</v>
      </c>
      <c r="L1048" s="4">
        <f t="shared" si="54"/>
        <v>2016</v>
      </c>
      <c r="M1048" s="12">
        <f>IF(L1048=2012,M1047,M1047*(1+Data_FRED!C910))</f>
        <v>1.4433752213704873</v>
      </c>
      <c r="N1048" s="4">
        <f t="shared" si="55"/>
        <v>-1</v>
      </c>
      <c r="O1048" s="19">
        <f>+N1048*(Data_FRED!C910)</f>
        <v>-4.7811888913341718E-5</v>
      </c>
      <c r="P1048" s="12">
        <f t="shared" si="56"/>
        <v>1.3783777928601579</v>
      </c>
    </row>
    <row r="1049" spans="11:16" ht="12.5" x14ac:dyDescent="0.25">
      <c r="K1049" s="38">
        <v>42485</v>
      </c>
      <c r="L1049" s="4">
        <f t="shared" si="54"/>
        <v>2016</v>
      </c>
      <c r="M1049" s="12">
        <f>IF(L1049=2012,M1048,M1048*(1+Data_FRED!C911))</f>
        <v>1.4407574136202661</v>
      </c>
      <c r="N1049" s="4">
        <f t="shared" si="55"/>
        <v>-1</v>
      </c>
      <c r="O1049" s="19">
        <f>+N1049*(Data_FRED!C911)</f>
        <v>1.8136709785938731E-3</v>
      </c>
      <c r="P1049" s="12">
        <f t="shared" si="56"/>
        <v>1.3808777166606068</v>
      </c>
    </row>
    <row r="1050" spans="11:16" ht="12.5" x14ac:dyDescent="0.25">
      <c r="K1050" s="38">
        <v>42486</v>
      </c>
      <c r="L1050" s="4">
        <f t="shared" si="54"/>
        <v>2016</v>
      </c>
      <c r="M1050" s="12">
        <f>IF(L1050=2012,M1049,M1049*(1+Data_FRED!C912))</f>
        <v>1.4434531315814019</v>
      </c>
      <c r="N1050" s="4">
        <f t="shared" si="55"/>
        <v>-1</v>
      </c>
      <c r="O1050" s="19">
        <f>+N1050*(Data_FRED!C912)</f>
        <v>-1.8710422279640288E-3</v>
      </c>
      <c r="P1050" s="12">
        <f t="shared" si="56"/>
        <v>1.3782940361410803</v>
      </c>
    </row>
    <row r="1051" spans="11:16" ht="12.5" x14ac:dyDescent="0.25">
      <c r="K1051" s="38">
        <v>42487</v>
      </c>
      <c r="L1051" s="4">
        <f t="shared" si="54"/>
        <v>2016</v>
      </c>
      <c r="M1051" s="12">
        <f>IF(L1051=2012,M1050,M1050*(1+Data_FRED!C913))</f>
        <v>1.4458319674274727</v>
      </c>
      <c r="N1051" s="4">
        <f t="shared" si="55"/>
        <v>-1</v>
      </c>
      <c r="O1051" s="19">
        <f>+N1051*(Data_FRED!C913)</f>
        <v>-1.6480173786207935E-3</v>
      </c>
      <c r="P1051" s="12">
        <f t="shared" si="56"/>
        <v>1.3760225836166704</v>
      </c>
    </row>
    <row r="1052" spans="11:16" ht="12.5" x14ac:dyDescent="0.25">
      <c r="K1052" s="38">
        <v>42488</v>
      </c>
      <c r="L1052" s="4">
        <f t="shared" si="54"/>
        <v>2016</v>
      </c>
      <c r="M1052" s="12">
        <f>IF(L1052=2012,M1051,M1051*(1+Data_FRED!C914))</f>
        <v>1.4324237397528443</v>
      </c>
      <c r="N1052" s="4">
        <f t="shared" si="55"/>
        <v>-1</v>
      </c>
      <c r="O1052" s="19">
        <f>+N1052*(Data_FRED!C914)</f>
        <v>9.2737108991200311E-3</v>
      </c>
      <c r="P1052" s="12">
        <f t="shared" si="56"/>
        <v>1.3887834192477917</v>
      </c>
    </row>
    <row r="1053" spans="11:16" ht="12.5" x14ac:dyDescent="0.25">
      <c r="K1053" s="38">
        <v>42489</v>
      </c>
      <c r="L1053" s="4">
        <f t="shared" si="54"/>
        <v>2016</v>
      </c>
      <c r="M1053" s="12">
        <f>IF(L1053=2012,M1052,M1052*(1+Data_FRED!C915))</f>
        <v>1.4251528361405712</v>
      </c>
      <c r="N1053" s="4">
        <f t="shared" si="55"/>
        <v>-1</v>
      </c>
      <c r="O1053" s="19">
        <f>+N1053*(Data_FRED!C915)</f>
        <v>5.0759446457705557E-3</v>
      </c>
      <c r="P1053" s="12">
        <f t="shared" si="56"/>
        <v>1.3958328070088577</v>
      </c>
    </row>
    <row r="1054" spans="11:16" ht="12.5" x14ac:dyDescent="0.25">
      <c r="K1054" s="38">
        <v>42492</v>
      </c>
      <c r="L1054" s="4">
        <f t="shared" si="54"/>
        <v>2016</v>
      </c>
      <c r="M1054" s="12">
        <f>IF(L1054=2012,M1053,M1053*(1+Data_FRED!C916))</f>
        <v>1.436240045188468</v>
      </c>
      <c r="N1054" s="4">
        <f t="shared" si="55"/>
        <v>-1</v>
      </c>
      <c r="O1054" s="19">
        <f>+N1054*(Data_FRED!C916)</f>
        <v>-7.779663181895582E-3</v>
      </c>
      <c r="P1054" s="12">
        <f t="shared" si="56"/>
        <v>1.3849736979120888</v>
      </c>
    </row>
    <row r="1055" spans="11:16" ht="12.5" x14ac:dyDescent="0.25">
      <c r="K1055" s="38">
        <v>42493</v>
      </c>
      <c r="L1055" s="4">
        <f t="shared" si="54"/>
        <v>2016</v>
      </c>
      <c r="M1055" s="12">
        <f>IF(L1055=2012,M1054,M1054*(1+Data_FRED!C917))</f>
        <v>1.4237238034532238</v>
      </c>
      <c r="N1055" s="4">
        <f t="shared" si="55"/>
        <v>-1</v>
      </c>
      <c r="O1055" s="19">
        <f>+N1055*(Data_FRED!C917)</f>
        <v>8.7145890251247322E-3</v>
      </c>
      <c r="P1055" s="12">
        <f t="shared" si="56"/>
        <v>1.3970431745</v>
      </c>
    </row>
    <row r="1056" spans="11:16" ht="12.5" x14ac:dyDescent="0.25">
      <c r="K1056" s="38">
        <v>42494</v>
      </c>
      <c r="L1056" s="4">
        <f t="shared" si="54"/>
        <v>2016</v>
      </c>
      <c r="M1056" s="12">
        <f>IF(L1056=2012,M1055,M1055*(1+Data_FRED!C918))</f>
        <v>1.415246121832892</v>
      </c>
      <c r="N1056" s="4">
        <f t="shared" si="55"/>
        <v>-1</v>
      </c>
      <c r="O1056" s="19">
        <f>+N1056*(Data_FRED!C918)</f>
        <v>5.9545830446672615E-3</v>
      </c>
      <c r="P1056" s="12">
        <f t="shared" si="56"/>
        <v>1.4053619840995457</v>
      </c>
    </row>
    <row r="1057" spans="11:16" ht="12.5" x14ac:dyDescent="0.25">
      <c r="K1057" s="38">
        <v>42495</v>
      </c>
      <c r="L1057" s="4">
        <f t="shared" si="54"/>
        <v>2016</v>
      </c>
      <c r="M1057" s="12">
        <f>IF(L1057=2012,M1056,M1056*(1+Data_FRED!C919))</f>
        <v>1.414907987815462</v>
      </c>
      <c r="N1057" s="4">
        <f t="shared" si="55"/>
        <v>-1</v>
      </c>
      <c r="O1057" s="19">
        <f>+N1057*(Data_FRED!C919)</f>
        <v>2.3892241230235656E-4</v>
      </c>
      <c r="P1057" s="12">
        <f t="shared" si="56"/>
        <v>1.4056977565749447</v>
      </c>
    </row>
    <row r="1058" spans="11:16" ht="12.5" x14ac:dyDescent="0.25">
      <c r="K1058" s="38">
        <v>42496</v>
      </c>
      <c r="L1058" s="4">
        <f t="shared" si="54"/>
        <v>2016</v>
      </c>
      <c r="M1058" s="12">
        <f>IF(L1058=2012,M1057,M1057*(1+Data_FRED!C920))</f>
        <v>1.419392688133235</v>
      </c>
      <c r="N1058" s="4">
        <f t="shared" si="55"/>
        <v>-1</v>
      </c>
      <c r="O1058" s="19">
        <f>+N1058*(Data_FRED!C920)</f>
        <v>-3.1696056255198523E-3</v>
      </c>
      <c r="P1058" s="12">
        <f t="shared" si="56"/>
        <v>1.4012422490579242</v>
      </c>
    </row>
    <row r="1059" spans="11:16" ht="12.5" x14ac:dyDescent="0.25">
      <c r="K1059" s="38">
        <v>42499</v>
      </c>
      <c r="L1059" s="4">
        <f t="shared" si="54"/>
        <v>2016</v>
      </c>
      <c r="M1059" s="12">
        <f>IF(L1059=2012,M1058,M1058*(1+Data_FRED!C921))</f>
        <v>1.4204617598736196</v>
      </c>
      <c r="N1059" s="4">
        <f t="shared" si="55"/>
        <v>-1</v>
      </c>
      <c r="O1059" s="19">
        <f>+N1059*(Data_FRED!C921)</f>
        <v>-7.5318955023680417E-4</v>
      </c>
      <c r="P1059" s="12">
        <f t="shared" si="56"/>
        <v>1.4001868480385833</v>
      </c>
    </row>
    <row r="1060" spans="11:16" ht="12.5" x14ac:dyDescent="0.25">
      <c r="K1060" s="38">
        <v>42500</v>
      </c>
      <c r="L1060" s="4">
        <f t="shared" si="54"/>
        <v>2016</v>
      </c>
      <c r="M1060" s="12">
        <f>IF(L1060=2012,M1059,M1059*(1+Data_FRED!C922))</f>
        <v>1.4380845600471568</v>
      </c>
      <c r="N1060" s="4">
        <f t="shared" si="55"/>
        <v>-1</v>
      </c>
      <c r="O1060" s="19">
        <f>+N1060*(Data_FRED!C922)</f>
        <v>-1.2406388310731433E-2</v>
      </c>
      <c r="P1060" s="12">
        <f t="shared" si="56"/>
        <v>1.3828155862942375</v>
      </c>
    </row>
    <row r="1061" spans="11:16" ht="12.5" x14ac:dyDescent="0.25">
      <c r="K1061" s="38">
        <v>42501</v>
      </c>
      <c r="L1061" s="4">
        <f t="shared" si="54"/>
        <v>2016</v>
      </c>
      <c r="M1061" s="12">
        <f>IF(L1061=2012,M1060,M1060*(1+Data_FRED!C923))</f>
        <v>1.4242680828331395</v>
      </c>
      <c r="N1061" s="4">
        <f t="shared" si="55"/>
        <v>-1</v>
      </c>
      <c r="O1061" s="19">
        <f>+N1061*(Data_FRED!C923)</f>
        <v>9.6075554928176481E-3</v>
      </c>
      <c r="P1061" s="12">
        <f t="shared" si="56"/>
        <v>1.3961010637758926</v>
      </c>
    </row>
    <row r="1062" spans="11:16" ht="12.5" x14ac:dyDescent="0.25">
      <c r="K1062" s="38">
        <v>42502</v>
      </c>
      <c r="L1062" s="4">
        <f t="shared" si="54"/>
        <v>2016</v>
      </c>
      <c r="M1062" s="12">
        <f>IF(L1062=2012,M1061,M1061*(1+Data_FRED!C924))</f>
        <v>1.4240265978491446</v>
      </c>
      <c r="N1062" s="4">
        <f t="shared" si="55"/>
        <v>-1</v>
      </c>
      <c r="O1062" s="19">
        <f>+N1062*(Data_FRED!C924)</f>
        <v>1.6955023208444766E-4</v>
      </c>
      <c r="P1062" s="12">
        <f t="shared" si="56"/>
        <v>1.3963377730352691</v>
      </c>
    </row>
    <row r="1063" spans="11:16" ht="12.5" x14ac:dyDescent="0.25">
      <c r="K1063" s="38">
        <v>42503</v>
      </c>
      <c r="L1063" s="4">
        <f t="shared" si="54"/>
        <v>2016</v>
      </c>
      <c r="M1063" s="12">
        <f>IF(L1063=2012,M1062,M1062*(1+Data_FRED!C925))</f>
        <v>1.4119019014397223</v>
      </c>
      <c r="N1063" s="4">
        <f t="shared" si="55"/>
        <v>-1</v>
      </c>
      <c r="O1063" s="19">
        <f>+N1063*(Data_FRED!C925)</f>
        <v>8.5143749616302909E-3</v>
      </c>
      <c r="P1063" s="12">
        <f t="shared" si="56"/>
        <v>1.4082267164079791</v>
      </c>
    </row>
    <row r="1064" spans="11:16" ht="12.5" x14ac:dyDescent="0.25">
      <c r="K1064" s="38">
        <v>42506</v>
      </c>
      <c r="L1064" s="4">
        <f t="shared" si="54"/>
        <v>2016</v>
      </c>
      <c r="M1064" s="12">
        <f>IF(L1064=2012,M1063,M1063*(1+Data_FRED!C926))</f>
        <v>1.4256665496809056</v>
      </c>
      <c r="N1064" s="4">
        <f t="shared" si="55"/>
        <v>-1</v>
      </c>
      <c r="O1064" s="19">
        <f>+N1064*(Data_FRED!C926)</f>
        <v>-9.7490117600573523E-3</v>
      </c>
      <c r="P1064" s="12">
        <f t="shared" si="56"/>
        <v>1.3944978975888909</v>
      </c>
    </row>
    <row r="1065" spans="11:16" ht="12.5" x14ac:dyDescent="0.25">
      <c r="K1065" s="38">
        <v>42507</v>
      </c>
      <c r="L1065" s="4">
        <f t="shared" si="54"/>
        <v>2016</v>
      </c>
      <c r="M1065" s="12">
        <f>IF(L1065=2012,M1064,M1064*(1+Data_FRED!C927))</f>
        <v>1.4121856078886181</v>
      </c>
      <c r="N1065" s="4">
        <f t="shared" si="55"/>
        <v>-1</v>
      </c>
      <c r="O1065" s="19">
        <f>+N1065*(Data_FRED!C927)</f>
        <v>9.4558869991757388E-3</v>
      </c>
      <c r="P1065" s="12">
        <f t="shared" si="56"/>
        <v>1.4076841121290795</v>
      </c>
    </row>
    <row r="1066" spans="11:16" ht="12.5" x14ac:dyDescent="0.25">
      <c r="K1066" s="38">
        <v>42508</v>
      </c>
      <c r="L1066" s="4">
        <f t="shared" si="54"/>
        <v>2016</v>
      </c>
      <c r="M1066" s="12">
        <f>IF(L1066=2012,M1065,M1065*(1+Data_FRED!C928))</f>
        <v>1.4124752983074835</v>
      </c>
      <c r="N1066" s="4">
        <f t="shared" si="55"/>
        <v>-1</v>
      </c>
      <c r="O1066" s="19">
        <f>+N1066*(Data_FRED!C928)</f>
        <v>-2.0513622093808805E-4</v>
      </c>
      <c r="P1066" s="12">
        <f t="shared" si="56"/>
        <v>1.4073953451300427</v>
      </c>
    </row>
    <row r="1067" spans="11:16" ht="12.5" x14ac:dyDescent="0.25">
      <c r="K1067" s="38">
        <v>42509</v>
      </c>
      <c r="L1067" s="4">
        <f t="shared" si="54"/>
        <v>2016</v>
      </c>
      <c r="M1067" s="12">
        <f>IF(L1067=2012,M1066,M1066*(1+Data_FRED!C929))</f>
        <v>1.4072299140984745</v>
      </c>
      <c r="N1067" s="4">
        <f t="shared" si="55"/>
        <v>-1</v>
      </c>
      <c r="O1067" s="19">
        <f>+N1067*(Data_FRED!C929)</f>
        <v>3.7136112860127355E-3</v>
      </c>
      <c r="P1067" s="12">
        <f t="shared" si="56"/>
        <v>1.4126218643675994</v>
      </c>
    </row>
    <row r="1068" spans="11:16" ht="12.5" x14ac:dyDescent="0.25">
      <c r="K1068" s="38">
        <v>42510</v>
      </c>
      <c r="L1068" s="4">
        <f t="shared" si="54"/>
        <v>2016</v>
      </c>
      <c r="M1068" s="12">
        <f>IF(L1068=2012,M1067,M1067*(1+Data_FRED!C930))</f>
        <v>1.415675327118064</v>
      </c>
      <c r="N1068" s="4">
        <f t="shared" si="55"/>
        <v>-1</v>
      </c>
      <c r="O1068" s="19">
        <f>+N1068*(Data_FRED!C930)</f>
        <v>-6.0014450623727053E-3</v>
      </c>
      <c r="P1068" s="12">
        <f t="shared" si="56"/>
        <v>1.4041440918546908</v>
      </c>
    </row>
    <row r="1069" spans="11:16" ht="12.5" x14ac:dyDescent="0.25">
      <c r="K1069" s="38">
        <v>42513</v>
      </c>
      <c r="L1069" s="4">
        <f t="shared" si="54"/>
        <v>2016</v>
      </c>
      <c r="M1069" s="12">
        <f>IF(L1069=2012,M1068,M1068*(1+Data_FRED!C931))</f>
        <v>1.4127199316890726</v>
      </c>
      <c r="N1069" s="4">
        <f t="shared" si="55"/>
        <v>-1</v>
      </c>
      <c r="O1069" s="19">
        <f>+N1069*(Data_FRED!C931)</f>
        <v>2.0876223328746188E-3</v>
      </c>
      <c r="P1069" s="12">
        <f t="shared" si="56"/>
        <v>1.4070754144194204</v>
      </c>
    </row>
    <row r="1070" spans="11:16" ht="12.5" x14ac:dyDescent="0.25">
      <c r="K1070" s="38">
        <v>42514</v>
      </c>
      <c r="L1070" s="4">
        <f t="shared" si="54"/>
        <v>2016</v>
      </c>
      <c r="M1070" s="12">
        <f>IF(L1070=2012,M1069,M1069*(1+Data_FRED!C932))</f>
        <v>1.4319168578508581</v>
      </c>
      <c r="N1070" s="4">
        <f t="shared" si="55"/>
        <v>-1</v>
      </c>
      <c r="O1070" s="19">
        <f>+N1070*(Data_FRED!C932)</f>
        <v>-1.3588628383570183E-2</v>
      </c>
      <c r="P1070" s="12">
        <f t="shared" si="56"/>
        <v>1.3879551895052169</v>
      </c>
    </row>
    <row r="1071" spans="11:16" ht="12.5" x14ac:dyDescent="0.25">
      <c r="K1071" s="38">
        <v>42515</v>
      </c>
      <c r="L1071" s="4">
        <f t="shared" si="54"/>
        <v>2016</v>
      </c>
      <c r="M1071" s="12">
        <f>IF(L1071=2012,M1070,M1070*(1+Data_FRED!C933))</f>
        <v>1.4418694520878195</v>
      </c>
      <c r="N1071" s="4">
        <f t="shared" si="55"/>
        <v>-1</v>
      </c>
      <c r="O1071" s="19">
        <f>+N1071*(Data_FRED!C933)</f>
        <v>-6.9505391897537305E-3</v>
      </c>
      <c r="P1071" s="12">
        <f t="shared" si="56"/>
        <v>1.3783081525669387</v>
      </c>
    </row>
    <row r="1072" spans="11:16" ht="12.5" x14ac:dyDescent="0.25">
      <c r="K1072" s="38">
        <v>42516</v>
      </c>
      <c r="L1072" s="4">
        <f t="shared" si="54"/>
        <v>2016</v>
      </c>
      <c r="M1072" s="12">
        <f>IF(L1072=2012,M1071,M1071*(1+Data_FRED!C934))</f>
        <v>1.4415659470927653</v>
      </c>
      <c r="N1072" s="4">
        <f t="shared" si="55"/>
        <v>-1</v>
      </c>
      <c r="O1072" s="19">
        <f>+N1072*(Data_FRED!C934)</f>
        <v>2.1049408780701167E-4</v>
      </c>
      <c r="P1072" s="12">
        <f t="shared" si="56"/>
        <v>1.3785982782842301</v>
      </c>
    </row>
    <row r="1073" spans="11:16" ht="12.5" x14ac:dyDescent="0.25">
      <c r="K1073" s="38">
        <v>42517</v>
      </c>
      <c r="L1073" s="4">
        <f t="shared" si="54"/>
        <v>2016</v>
      </c>
      <c r="M1073" s="12">
        <f>IF(L1073=2012,M1072,M1072*(1+Data_FRED!C935))</f>
        <v>1.447732553563871</v>
      </c>
      <c r="N1073" s="4">
        <f t="shared" si="55"/>
        <v>-1</v>
      </c>
      <c r="O1073" s="19">
        <f>+N1073*(Data_FRED!C935)</f>
        <v>-4.2777137484011473E-3</v>
      </c>
      <c r="P1073" s="12">
        <f t="shared" si="56"/>
        <v>1.3727010294756916</v>
      </c>
    </row>
    <row r="1074" spans="11:16" ht="12.5" x14ac:dyDescent="0.25">
      <c r="K1074" s="38">
        <v>42521</v>
      </c>
      <c r="L1074" s="4">
        <f t="shared" si="54"/>
        <v>2016</v>
      </c>
      <c r="M1074" s="12">
        <f>IF(L1074=2012,M1073,M1073*(1+Data_FRED!C936))</f>
        <v>1.4462834476891047</v>
      </c>
      <c r="N1074" s="4">
        <f t="shared" si="55"/>
        <v>-1</v>
      </c>
      <c r="O1074" s="19">
        <f>+N1074*(Data_FRED!C936)</f>
        <v>1.0009486014519232E-3</v>
      </c>
      <c r="P1074" s="12">
        <f t="shared" si="56"/>
        <v>1.3740750326513569</v>
      </c>
    </row>
    <row r="1075" spans="11:16" ht="12.5" x14ac:dyDescent="0.25">
      <c r="K1075" s="38">
        <v>42522</v>
      </c>
      <c r="L1075" s="4">
        <f t="shared" si="54"/>
        <v>2016</v>
      </c>
      <c r="M1075" s="12">
        <f>IF(L1075=2012,M1074,M1074*(1+Data_FRED!C937))</f>
        <v>1.4479171251210647</v>
      </c>
      <c r="N1075" s="4">
        <f t="shared" si="55"/>
        <v>-1</v>
      </c>
      <c r="O1075" s="19">
        <f>+N1075*(Data_FRED!C937)</f>
        <v>-1.1295693348150856E-3</v>
      </c>
      <c r="P1075" s="12">
        <f t="shared" si="56"/>
        <v>1.3725229196307389</v>
      </c>
    </row>
    <row r="1076" spans="11:16" ht="12.5" x14ac:dyDescent="0.25">
      <c r="K1076" s="38">
        <v>42523</v>
      </c>
      <c r="L1076" s="4">
        <f t="shared" si="54"/>
        <v>2016</v>
      </c>
      <c r="M1076" s="12">
        <f>IF(L1076=2012,M1075,M1075*(1+Data_FRED!C938))</f>
        <v>1.45200130657274</v>
      </c>
      <c r="N1076" s="4">
        <f t="shared" si="55"/>
        <v>-1</v>
      </c>
      <c r="O1076" s="19">
        <f>+N1076*(Data_FRED!C938)</f>
        <v>-2.8207287425610055E-3</v>
      </c>
      <c r="P1076" s="12">
        <f t="shared" si="56"/>
        <v>1.3686514047815128</v>
      </c>
    </row>
    <row r="1077" spans="11:16" ht="12.5" x14ac:dyDescent="0.25">
      <c r="K1077" s="38">
        <v>42524</v>
      </c>
      <c r="L1077" s="4">
        <f t="shared" si="54"/>
        <v>2016</v>
      </c>
      <c r="M1077" s="12">
        <f>IF(L1077=2012,M1076,M1076*(1+Data_FRED!C939))</f>
        <v>1.4477672681908225</v>
      </c>
      <c r="N1077" s="4">
        <f t="shared" si="55"/>
        <v>-1</v>
      </c>
      <c r="O1077" s="19">
        <f>+N1077*(Data_FRED!C939)</f>
        <v>2.916001771314822E-3</v>
      </c>
      <c r="P1077" s="12">
        <f t="shared" si="56"/>
        <v>1.3726423947021682</v>
      </c>
    </row>
    <row r="1078" spans="11:16" ht="12.5" x14ac:dyDescent="0.25">
      <c r="K1078" s="38">
        <v>42527</v>
      </c>
      <c r="L1078" s="4">
        <f t="shared" si="54"/>
        <v>2016</v>
      </c>
      <c r="M1078" s="12">
        <f>IF(L1078=2012,M1077,M1077*(1+Data_FRED!C940))</f>
        <v>1.4548400664140819</v>
      </c>
      <c r="N1078" s="4">
        <f t="shared" si="55"/>
        <v>-1</v>
      </c>
      <c r="O1078" s="19">
        <f>+N1078*(Data_FRED!C940)</f>
        <v>-4.8853143586385676E-3</v>
      </c>
      <c r="P1078" s="12">
        <f t="shared" si="56"/>
        <v>1.3659366051020536</v>
      </c>
    </row>
    <row r="1079" spans="11:16" ht="12.5" x14ac:dyDescent="0.25">
      <c r="K1079" s="38">
        <v>42528</v>
      </c>
      <c r="L1079" s="4">
        <f t="shared" si="54"/>
        <v>2016</v>
      </c>
      <c r="M1079" s="12">
        <f>IF(L1079=2012,M1078,M1078*(1+Data_FRED!C941))</f>
        <v>1.4567148161633401</v>
      </c>
      <c r="N1079" s="4">
        <f t="shared" si="55"/>
        <v>-1</v>
      </c>
      <c r="O1079" s="19">
        <f>+N1079*(Data_FRED!C941)</f>
        <v>-1.2886294463136218E-3</v>
      </c>
      <c r="P1079" s="12">
        <f t="shared" si="56"/>
        <v>1.3641764189709216</v>
      </c>
    </row>
    <row r="1080" spans="11:16" ht="12.5" x14ac:dyDescent="0.25">
      <c r="K1080" s="38">
        <v>42529</v>
      </c>
      <c r="L1080" s="4">
        <f t="shared" si="54"/>
        <v>2016</v>
      </c>
      <c r="M1080" s="12">
        <f>IF(L1080=2012,M1079,M1079*(1+Data_FRED!C942))</f>
        <v>1.4615277890805192</v>
      </c>
      <c r="N1080" s="4">
        <f t="shared" si="55"/>
        <v>-1</v>
      </c>
      <c r="O1080" s="19">
        <f>+N1080*(Data_FRED!C942)</f>
        <v>-3.3039911887868061E-3</v>
      </c>
      <c r="P1080" s="12">
        <f t="shared" si="56"/>
        <v>1.3596691921026909</v>
      </c>
    </row>
    <row r="1081" spans="11:16" ht="12.5" x14ac:dyDescent="0.25">
      <c r="K1081" s="38">
        <v>42530</v>
      </c>
      <c r="L1081" s="4">
        <f t="shared" si="54"/>
        <v>2016</v>
      </c>
      <c r="M1081" s="12">
        <f>IF(L1081=2012,M1080,M1080*(1+Data_FRED!C943))</f>
        <v>1.45901517279443</v>
      </c>
      <c r="N1081" s="4">
        <f t="shared" si="55"/>
        <v>-1</v>
      </c>
      <c r="O1081" s="19">
        <f>+N1081*(Data_FRED!C943)</f>
        <v>1.7191710652795132E-3</v>
      </c>
      <c r="P1081" s="12">
        <f t="shared" si="56"/>
        <v>1.3620066960361059</v>
      </c>
    </row>
    <row r="1082" spans="11:16" ht="12.5" x14ac:dyDescent="0.25">
      <c r="K1082" s="38">
        <v>42531</v>
      </c>
      <c r="L1082" s="4">
        <f t="shared" si="54"/>
        <v>2016</v>
      </c>
      <c r="M1082" s="12">
        <f>IF(L1082=2012,M1081,M1081*(1+Data_FRED!C944))</f>
        <v>1.4455665920988292</v>
      </c>
      <c r="N1082" s="4">
        <f t="shared" si="55"/>
        <v>-1</v>
      </c>
      <c r="O1082" s="19">
        <f>+N1082*(Data_FRED!C944)</f>
        <v>9.2175742558201733E-3</v>
      </c>
      <c r="P1082" s="12">
        <f t="shared" si="56"/>
        <v>1.3745610938937431</v>
      </c>
    </row>
    <row r="1083" spans="11:16" ht="12.5" x14ac:dyDescent="0.25">
      <c r="K1083" s="38">
        <v>42534</v>
      </c>
      <c r="L1083" s="4">
        <f t="shared" si="54"/>
        <v>2016</v>
      </c>
      <c r="M1083" s="12">
        <f>IF(L1083=2012,M1082,M1082*(1+Data_FRED!C945))</f>
        <v>1.4337876899902906</v>
      </c>
      <c r="N1083" s="4">
        <f t="shared" si="55"/>
        <v>-1</v>
      </c>
      <c r="O1083" s="19">
        <f>+N1083*(Data_FRED!C945)</f>
        <v>8.1482943594018125E-3</v>
      </c>
      <c r="P1083" s="12">
        <f t="shared" si="56"/>
        <v>1.3857614223017707</v>
      </c>
    </row>
    <row r="1084" spans="11:16" ht="12.5" x14ac:dyDescent="0.25">
      <c r="K1084" s="38">
        <v>42535</v>
      </c>
      <c r="L1084" s="4">
        <f t="shared" si="54"/>
        <v>2016</v>
      </c>
      <c r="M1084" s="12">
        <f>IF(L1084=2012,M1083,M1083*(1+Data_FRED!C946))</f>
        <v>1.4312061411626811</v>
      </c>
      <c r="N1084" s="4">
        <f t="shared" si="55"/>
        <v>-1</v>
      </c>
      <c r="O1084" s="19">
        <f>+N1084*(Data_FRED!C946)</f>
        <v>1.80050982836035E-3</v>
      </c>
      <c r="P1084" s="12">
        <f t="shared" si="56"/>
        <v>1.3882564993623878</v>
      </c>
    </row>
    <row r="1085" spans="11:16" ht="12.5" x14ac:dyDescent="0.25">
      <c r="K1085" s="38">
        <v>42536</v>
      </c>
      <c r="L1085" s="4">
        <f t="shared" si="54"/>
        <v>2016</v>
      </c>
      <c r="M1085" s="12">
        <f>IF(L1085=2012,M1084,M1084*(1+Data_FRED!C947))</f>
        <v>1.4285693211388029</v>
      </c>
      <c r="N1085" s="4">
        <f t="shared" si="55"/>
        <v>-1</v>
      </c>
      <c r="O1085" s="19">
        <f>+N1085*(Data_FRED!C947)</f>
        <v>1.8423761246134855E-3</v>
      </c>
      <c r="P1085" s="12">
        <f t="shared" si="56"/>
        <v>1.3908141899916526</v>
      </c>
    </row>
    <row r="1086" spans="11:16" ht="12.5" x14ac:dyDescent="0.25">
      <c r="K1086" s="38">
        <v>42537</v>
      </c>
      <c r="L1086" s="4">
        <f t="shared" si="54"/>
        <v>2016</v>
      </c>
      <c r="M1086" s="12">
        <f>IF(L1086=2012,M1085,M1085*(1+Data_FRED!C948))</f>
        <v>1.4330380257045461</v>
      </c>
      <c r="N1086" s="4">
        <f t="shared" si="55"/>
        <v>-1</v>
      </c>
      <c r="O1086" s="19">
        <f>+N1086*(Data_FRED!C948)</f>
        <v>-3.1280978105988734E-3</v>
      </c>
      <c r="P1086" s="12">
        <f t="shared" si="56"/>
        <v>1.3864635871689899</v>
      </c>
    </row>
    <row r="1087" spans="11:16" ht="12.5" x14ac:dyDescent="0.25">
      <c r="K1087" s="38">
        <v>42538</v>
      </c>
      <c r="L1087" s="4">
        <f t="shared" si="54"/>
        <v>2016</v>
      </c>
      <c r="M1087" s="12">
        <f>IF(L1087=2012,M1086,M1086*(1+Data_FRED!C949))</f>
        <v>1.428361628971959</v>
      </c>
      <c r="N1087" s="4">
        <f t="shared" si="55"/>
        <v>-1</v>
      </c>
      <c r="O1087" s="19">
        <f>+N1087*(Data_FRED!C949)</f>
        <v>3.2632746994190635E-3</v>
      </c>
      <c r="P1087" s="12">
        <f t="shared" si="56"/>
        <v>1.3909879987146641</v>
      </c>
    </row>
    <row r="1088" spans="11:16" ht="12.5" x14ac:dyDescent="0.25">
      <c r="K1088" s="38">
        <v>42541</v>
      </c>
      <c r="L1088" s="4">
        <f t="shared" si="54"/>
        <v>2016</v>
      </c>
      <c r="M1088" s="12">
        <f>IF(L1088=2012,M1087,M1087*(1+Data_FRED!C950))</f>
        <v>1.4366337977075387</v>
      </c>
      <c r="N1088" s="4">
        <f t="shared" si="55"/>
        <v>-1</v>
      </c>
      <c r="O1088" s="19">
        <f>+N1088*(Data_FRED!C950)</f>
        <v>-5.7913686336797431E-3</v>
      </c>
      <c r="P1088" s="12">
        <f t="shared" si="56"/>
        <v>1.3829322744490828</v>
      </c>
    </row>
    <row r="1089" spans="11:16" ht="12.5" x14ac:dyDescent="0.25">
      <c r="K1089" s="38">
        <v>42542</v>
      </c>
      <c r="L1089" s="4">
        <f t="shared" si="54"/>
        <v>2016</v>
      </c>
      <c r="M1089" s="12">
        <f>IF(L1089=2012,M1088,M1088*(1+Data_FRED!C951))</f>
        <v>1.4405248303496918</v>
      </c>
      <c r="N1089" s="4">
        <f t="shared" si="55"/>
        <v>-1</v>
      </c>
      <c r="O1089" s="19">
        <f>+N1089*(Data_FRED!C951)</f>
        <v>-2.7084373542945453E-3</v>
      </c>
      <c r="P1089" s="12">
        <f t="shared" si="56"/>
        <v>1.3791866890185056</v>
      </c>
    </row>
    <row r="1090" spans="11:16" ht="12.5" x14ac:dyDescent="0.25">
      <c r="K1090" s="38">
        <v>42543</v>
      </c>
      <c r="L1090" s="4">
        <f t="shared" si="54"/>
        <v>2016</v>
      </c>
      <c r="M1090" s="12">
        <f>IF(L1090=2012,M1089,M1089*(1+Data_FRED!C952))</f>
        <v>1.4381437114706945</v>
      </c>
      <c r="N1090" s="4">
        <f t="shared" si="55"/>
        <v>-1</v>
      </c>
      <c r="O1090" s="19">
        <f>+N1090*(Data_FRED!C952)</f>
        <v>1.6529523329488472E-3</v>
      </c>
      <c r="P1090" s="12">
        <f t="shared" si="56"/>
        <v>1.3814664188736909</v>
      </c>
    </row>
    <row r="1091" spans="11:16" ht="12.5" x14ac:dyDescent="0.25">
      <c r="K1091" s="38">
        <v>42544</v>
      </c>
      <c r="L1091" s="4">
        <f t="shared" si="54"/>
        <v>2016</v>
      </c>
      <c r="M1091" s="12">
        <f>IF(L1091=2012,M1090,M1090*(1+Data_FRED!C953))</f>
        <v>1.4572358045796452</v>
      </c>
      <c r="N1091" s="4">
        <f t="shared" si="55"/>
        <v>-1</v>
      </c>
      <c r="O1091" s="19">
        <f>+N1091*(Data_FRED!C953)</f>
        <v>-1.3275511311332405E-2</v>
      </c>
      <c r="P1091" s="12">
        <f t="shared" si="56"/>
        <v>1.3631267458037073</v>
      </c>
    </row>
    <row r="1092" spans="11:16" ht="12.5" x14ac:dyDescent="0.25">
      <c r="K1092" s="38">
        <v>42545</v>
      </c>
      <c r="L1092" s="4">
        <f t="shared" si="54"/>
        <v>2016</v>
      </c>
      <c r="M1092" s="12">
        <f>IF(L1092=2012,M1091,M1091*(1+Data_FRED!C954))</f>
        <v>1.4039289862338602</v>
      </c>
      <c r="N1092" s="4">
        <f t="shared" si="55"/>
        <v>-1</v>
      </c>
      <c r="O1092" s="19">
        <f>+N1092*(Data_FRED!C954)</f>
        <v>3.6580777234719343E-2</v>
      </c>
      <c r="P1092" s="12">
        <f t="shared" si="56"/>
        <v>1.4129909816346407</v>
      </c>
    </row>
    <row r="1093" spans="11:16" ht="12.5" x14ac:dyDescent="0.25">
      <c r="K1093" s="38">
        <v>42548</v>
      </c>
      <c r="L1093" s="4">
        <f t="shared" si="54"/>
        <v>2016</v>
      </c>
      <c r="M1093" s="12">
        <f>IF(L1093=2012,M1092,M1092*(1+Data_FRED!C955))</f>
        <v>1.3782900851416258</v>
      </c>
      <c r="N1093" s="4">
        <f t="shared" si="55"/>
        <v>-1</v>
      </c>
      <c r="O1093" s="19">
        <f>+N1093*(Data_FRED!C955)</f>
        <v>1.826224926163297E-2</v>
      </c>
      <c r="P1093" s="12">
        <f t="shared" si="56"/>
        <v>1.4387953751456919</v>
      </c>
    </row>
    <row r="1094" spans="11:16" ht="12.5" x14ac:dyDescent="0.25">
      <c r="K1094" s="38">
        <v>42549</v>
      </c>
      <c r="L1094" s="4">
        <f t="shared" si="54"/>
        <v>2016</v>
      </c>
      <c r="M1094" s="12">
        <f>IF(L1094=2012,M1093,M1093*(1+Data_FRED!C956))</f>
        <v>1.4025675043567312</v>
      </c>
      <c r="N1094" s="4">
        <f t="shared" si="55"/>
        <v>-1</v>
      </c>
      <c r="O1094" s="19">
        <f>+N1094*(Data_FRED!C956)</f>
        <v>-1.76141579169895E-2</v>
      </c>
      <c r="P1094" s="12">
        <f t="shared" si="56"/>
        <v>1.4134522061976416</v>
      </c>
    </row>
    <row r="1095" spans="11:16" ht="12.5" x14ac:dyDescent="0.25">
      <c r="K1095" s="38">
        <v>42550</v>
      </c>
      <c r="L1095" s="4">
        <f t="shared" si="54"/>
        <v>2016</v>
      </c>
      <c r="M1095" s="12">
        <f>IF(L1095=2012,M1094,M1094*(1+Data_FRED!C957))</f>
        <v>1.4262557709477579</v>
      </c>
      <c r="N1095" s="4">
        <f t="shared" si="55"/>
        <v>-1</v>
      </c>
      <c r="O1095" s="19">
        <f>+N1095*(Data_FRED!C957)</f>
        <v>-1.6889216752452151E-2</v>
      </c>
      <c r="P1095" s="12">
        <f t="shared" si="56"/>
        <v>1.389580105517938</v>
      </c>
    </row>
    <row r="1096" spans="11:16" ht="12.5" x14ac:dyDescent="0.25">
      <c r="K1096" s="38">
        <v>42551</v>
      </c>
      <c r="L1096" s="4">
        <f t="shared" si="54"/>
        <v>2016</v>
      </c>
      <c r="M1096" s="12">
        <f>IF(L1096=2012,M1095,M1095*(1+Data_FRED!C958))</f>
        <v>1.4454728864766375</v>
      </c>
      <c r="N1096" s="4">
        <f t="shared" si="55"/>
        <v>-1</v>
      </c>
      <c r="O1096" s="19">
        <f>+N1096*(Data_FRED!C958)</f>
        <v>-1.3473821400287618E-2</v>
      </c>
      <c r="P1096" s="12">
        <f t="shared" si="56"/>
        <v>1.3708571513547965</v>
      </c>
    </row>
    <row r="1097" spans="11:16" ht="12.5" x14ac:dyDescent="0.25">
      <c r="K1097" s="38">
        <v>42552</v>
      </c>
      <c r="L1097" s="4">
        <f t="shared" si="54"/>
        <v>2016</v>
      </c>
      <c r="M1097" s="12">
        <f>IF(L1097=2012,M1096,M1096*(1+Data_FRED!C959))</f>
        <v>1.4482869051842271</v>
      </c>
      <c r="N1097" s="4">
        <f t="shared" si="55"/>
        <v>-1</v>
      </c>
      <c r="O1097" s="19">
        <f>+N1097*(Data_FRED!C959)</f>
        <v>-1.9467806929598444E-3</v>
      </c>
      <c r="P1097" s="12">
        <f t="shared" si="56"/>
        <v>1.3681883931197329</v>
      </c>
    </row>
    <row r="1098" spans="11:16" ht="12.5" x14ac:dyDescent="0.25">
      <c r="K1098" s="38">
        <v>42556</v>
      </c>
      <c r="L1098" s="4">
        <f t="shared" si="54"/>
        <v>2016</v>
      </c>
      <c r="M1098" s="12">
        <f>IF(L1098=2012,M1097,M1097*(1+Data_FRED!C960))</f>
        <v>1.4383356163922163</v>
      </c>
      <c r="N1098" s="4">
        <f t="shared" si="55"/>
        <v>-1</v>
      </c>
      <c r="O1098" s="19">
        <f>+N1098*(Data_FRED!C960)</f>
        <v>6.8710755834286629E-3</v>
      </c>
      <c r="P1098" s="12">
        <f t="shared" si="56"/>
        <v>1.3775893189812285</v>
      </c>
    </row>
    <row r="1099" spans="11:16" ht="12.5" x14ac:dyDescent="0.25">
      <c r="K1099" s="38">
        <v>42557</v>
      </c>
      <c r="L1099" s="4">
        <f t="shared" si="54"/>
        <v>2016</v>
      </c>
      <c r="M1099" s="12">
        <f>IF(L1099=2012,M1098,M1098*(1+Data_FRED!C961))</f>
        <v>1.4460144871387937</v>
      </c>
      <c r="N1099" s="4">
        <f t="shared" si="55"/>
        <v>-1</v>
      </c>
      <c r="O1099" s="19">
        <f>+N1099*(Data_FRED!C961)</f>
        <v>-5.3387197390260708E-3</v>
      </c>
      <c r="P1099" s="12">
        <f t="shared" si="56"/>
        <v>1.3702347556917118</v>
      </c>
    </row>
    <row r="1100" spans="11:16" ht="12.5" x14ac:dyDescent="0.25">
      <c r="K1100" s="38">
        <v>42558</v>
      </c>
      <c r="L1100" s="4">
        <f t="shared" si="54"/>
        <v>2016</v>
      </c>
      <c r="M1100" s="12">
        <f>IF(L1100=2012,M1099,M1099*(1+Data_FRED!C962))</f>
        <v>1.4447536772631679</v>
      </c>
      <c r="N1100" s="4">
        <f t="shared" si="55"/>
        <v>-1</v>
      </c>
      <c r="O1100" s="19">
        <f>+N1100*(Data_FRED!C962)</f>
        <v>8.7192063899741768E-4</v>
      </c>
      <c r="P1100" s="12">
        <f t="shared" si="56"/>
        <v>1.3714294916554708</v>
      </c>
    </row>
    <row r="1101" spans="11:16" ht="12.5" x14ac:dyDescent="0.25">
      <c r="K1101" s="38">
        <v>42559</v>
      </c>
      <c r="L1101" s="4">
        <f t="shared" si="54"/>
        <v>2016</v>
      </c>
      <c r="M1101" s="12">
        <f>IF(L1101=2012,M1100,M1100*(1+Data_FRED!C963))</f>
        <v>1.4666246269610663</v>
      </c>
      <c r="N1101" s="4">
        <f t="shared" si="55"/>
        <v>-1</v>
      </c>
      <c r="O1101" s="19">
        <f>+N1101*(Data_FRED!C963)</f>
        <v>-1.5138185866623861E-2</v>
      </c>
      <c r="P1101" s="12">
        <f t="shared" si="56"/>
        <v>1.3506685371078209</v>
      </c>
    </row>
    <row r="1102" spans="11:16" ht="12.5" x14ac:dyDescent="0.25">
      <c r="K1102" s="38">
        <v>42562</v>
      </c>
      <c r="L1102" s="4">
        <f t="shared" si="54"/>
        <v>2016</v>
      </c>
      <c r="M1102" s="12">
        <f>IF(L1102=2012,M1101,M1101*(1+Data_FRED!C964))</f>
        <v>1.4716152786350543</v>
      </c>
      <c r="N1102" s="4">
        <f t="shared" si="55"/>
        <v>-1</v>
      </c>
      <c r="O1102" s="19">
        <f>+N1102*(Data_FRED!C964)</f>
        <v>-3.4028145868032489E-3</v>
      </c>
      <c r="P1102" s="12">
        <f t="shared" si="56"/>
        <v>1.3460724625078142</v>
      </c>
    </row>
    <row r="1103" spans="11:16" ht="12.5" x14ac:dyDescent="0.25">
      <c r="K1103" s="38">
        <v>42563</v>
      </c>
      <c r="L1103" s="4">
        <f t="shared" si="54"/>
        <v>2016</v>
      </c>
      <c r="M1103" s="12">
        <f>IF(L1103=2012,M1102,M1102*(1+Data_FRED!C965))</f>
        <v>1.4818942922274549</v>
      </c>
      <c r="N1103" s="4">
        <f t="shared" si="55"/>
        <v>-1</v>
      </c>
      <c r="O1103" s="19">
        <f>+N1103*(Data_FRED!C965)</f>
        <v>-6.9848510963644384E-3</v>
      </c>
      <c r="P1103" s="12">
        <f t="shared" si="56"/>
        <v>1.3366703467922805</v>
      </c>
    </row>
    <row r="1104" spans="11:16" ht="12.5" x14ac:dyDescent="0.25">
      <c r="K1104" s="38">
        <v>42564</v>
      </c>
      <c r="L1104" s="4">
        <f t="shared" si="54"/>
        <v>2016</v>
      </c>
      <c r="M1104" s="12">
        <f>IF(L1104=2012,M1103,M1103*(1+Data_FRED!C966))</f>
        <v>1.4820939634352159</v>
      </c>
      <c r="N1104" s="4">
        <f t="shared" si="55"/>
        <v>-1</v>
      </c>
      <c r="O1104" s="19">
        <f>+N1104*(Data_FRED!C966)</f>
        <v>-1.3474052016275426E-4</v>
      </c>
      <c r="P1104" s="12">
        <f t="shared" si="56"/>
        <v>1.3364902431344676</v>
      </c>
    </row>
    <row r="1105" spans="11:16" ht="12.5" x14ac:dyDescent="0.25">
      <c r="K1105" s="38">
        <v>42565</v>
      </c>
      <c r="L1105" s="4">
        <f t="shared" ref="L1105:L1168" si="57">+YEAR(K1105)</f>
        <v>2016</v>
      </c>
      <c r="M1105" s="12">
        <f>IF(L1105=2012,M1104,M1104*(1+Data_FRED!C967))</f>
        <v>1.4898681258352122</v>
      </c>
      <c r="N1105" s="4">
        <f t="shared" ref="N1105:N1168" si="58">+SUMIF($C$143:$C$153,L1105,$D$143:$D$153)</f>
        <v>-1</v>
      </c>
      <c r="O1105" s="19">
        <f>+N1105*(Data_FRED!C967)</f>
        <v>-5.2453910425336123E-3</v>
      </c>
      <c r="P1105" s="12">
        <f t="shared" ref="P1105:P1168" si="59">P1104*(1+O1105)</f>
        <v>1.3294798291846965</v>
      </c>
    </row>
    <row r="1106" spans="11:16" ht="12.5" x14ac:dyDescent="0.25">
      <c r="K1106" s="38">
        <v>42566</v>
      </c>
      <c r="L1106" s="4">
        <f t="shared" si="57"/>
        <v>2016</v>
      </c>
      <c r="M1106" s="12">
        <f>IF(L1106=2012,M1105,M1105*(1+Data_FRED!C968))</f>
        <v>1.488483480327546</v>
      </c>
      <c r="N1106" s="4">
        <f t="shared" si="58"/>
        <v>-1</v>
      </c>
      <c r="O1106" s="19">
        <f>+N1106*(Data_FRED!C968)</f>
        <v>9.2937454238768344E-4</v>
      </c>
      <c r="P1106" s="12">
        <f t="shared" si="59"/>
        <v>1.3307154138925588</v>
      </c>
    </row>
    <row r="1107" spans="11:16" ht="12.5" x14ac:dyDescent="0.25">
      <c r="K1107" s="38">
        <v>42569</v>
      </c>
      <c r="L1107" s="4">
        <f t="shared" si="57"/>
        <v>2016</v>
      </c>
      <c r="M1107" s="12">
        <f>IF(L1107=2012,M1106,M1106*(1+Data_FRED!C969))</f>
        <v>1.4920253370076726</v>
      </c>
      <c r="N1107" s="4">
        <f t="shared" si="58"/>
        <v>-1</v>
      </c>
      <c r="O1107" s="19">
        <f>+N1107*(Data_FRED!C969)</f>
        <v>-2.3795068786033225E-3</v>
      </c>
      <c r="P1107" s="12">
        <f t="shared" si="59"/>
        <v>1.327548967411738</v>
      </c>
    </row>
    <row r="1108" spans="11:16" ht="12.5" x14ac:dyDescent="0.25">
      <c r="K1108" s="38">
        <v>42570</v>
      </c>
      <c r="L1108" s="4">
        <f t="shared" si="57"/>
        <v>2016</v>
      </c>
      <c r="M1108" s="12">
        <f>IF(L1108=2012,M1107,M1107*(1+Data_FRED!C970))</f>
        <v>1.4898823893364028</v>
      </c>
      <c r="N1108" s="4">
        <f t="shared" si="58"/>
        <v>-1</v>
      </c>
      <c r="O1108" s="19">
        <f>+N1108*(Data_FRED!C970)</f>
        <v>1.4362676143070065E-3</v>
      </c>
      <c r="P1108" s="12">
        <f t="shared" si="59"/>
        <v>1.3294556830000381</v>
      </c>
    </row>
    <row r="1109" spans="11:16" ht="12.5" x14ac:dyDescent="0.25">
      <c r="K1109" s="38">
        <v>42571</v>
      </c>
      <c r="L1109" s="4">
        <f t="shared" si="57"/>
        <v>2016</v>
      </c>
      <c r="M1109" s="12">
        <f>IF(L1109=2012,M1108,M1108*(1+Data_FRED!C971))</f>
        <v>1.4962310953447111</v>
      </c>
      <c r="N1109" s="4">
        <f t="shared" si="58"/>
        <v>-1</v>
      </c>
      <c r="O1109" s="19">
        <f>+N1109*(Data_FRED!C971)</f>
        <v>-4.2612128673701335E-3</v>
      </c>
      <c r="P1109" s="12">
        <f t="shared" si="59"/>
        <v>1.3237905893370401</v>
      </c>
    </row>
    <row r="1110" spans="11:16" ht="12.5" x14ac:dyDescent="0.25">
      <c r="K1110" s="38">
        <v>42572</v>
      </c>
      <c r="L1110" s="4">
        <f t="shared" si="57"/>
        <v>2016</v>
      </c>
      <c r="M1110" s="12">
        <f>IF(L1110=2012,M1109,M1109*(1+Data_FRED!C972))</f>
        <v>1.4908161979253141</v>
      </c>
      <c r="N1110" s="4">
        <f t="shared" si="58"/>
        <v>-1</v>
      </c>
      <c r="O1110" s="19">
        <f>+N1110*(Data_FRED!C972)</f>
        <v>3.6190247858399653E-3</v>
      </c>
      <c r="P1110" s="12">
        <f t="shared" si="59"/>
        <v>1.3285814202911124</v>
      </c>
    </row>
    <row r="1111" spans="11:16" ht="12.5" x14ac:dyDescent="0.25">
      <c r="K1111" s="38">
        <v>42573</v>
      </c>
      <c r="L1111" s="4">
        <f t="shared" si="57"/>
        <v>2016</v>
      </c>
      <c r="M1111" s="12">
        <f>IF(L1111=2012,M1110,M1110*(1+Data_FRED!C973))</f>
        <v>1.4975898364671323</v>
      </c>
      <c r="N1111" s="4">
        <f t="shared" si="58"/>
        <v>-1</v>
      </c>
      <c r="O1111" s="19">
        <f>+N1111*(Data_FRED!C973)</f>
        <v>-4.5435772372509073E-3</v>
      </c>
      <c r="P1111" s="12">
        <f t="shared" si="59"/>
        <v>1.3225449079920431</v>
      </c>
    </row>
    <row r="1112" spans="11:16" ht="12.5" x14ac:dyDescent="0.25">
      <c r="K1112" s="38">
        <v>42576</v>
      </c>
      <c r="L1112" s="4">
        <f t="shared" si="57"/>
        <v>2016</v>
      </c>
      <c r="M1112" s="12">
        <f>IF(L1112=2012,M1111,M1111*(1+Data_FRED!C974))</f>
        <v>1.4930731111162372</v>
      </c>
      <c r="N1112" s="4">
        <f t="shared" si="58"/>
        <v>-1</v>
      </c>
      <c r="O1112" s="19">
        <f>+N1112*(Data_FRED!C974)</f>
        <v>3.0159962634030003E-3</v>
      </c>
      <c r="P1112" s="12">
        <f t="shared" si="59"/>
        <v>1.3265336984927298</v>
      </c>
    </row>
    <row r="1113" spans="11:16" ht="12.5" x14ac:dyDescent="0.25">
      <c r="K1113" s="38">
        <v>42577</v>
      </c>
      <c r="L1113" s="4">
        <f t="shared" si="57"/>
        <v>2016</v>
      </c>
      <c r="M1113" s="12">
        <f>IF(L1113=2012,M1112,M1112*(1+Data_FRED!C975))</f>
        <v>1.493555007432156</v>
      </c>
      <c r="N1113" s="4">
        <f t="shared" si="58"/>
        <v>-1</v>
      </c>
      <c r="O1113" s="19">
        <f>+N1113*(Data_FRED!C975)</f>
        <v>-3.2275466775932843E-4</v>
      </c>
      <c r="P1113" s="12">
        <f t="shared" si="59"/>
        <v>1.3261055535496014</v>
      </c>
    </row>
    <row r="1114" spans="11:16" ht="12.5" x14ac:dyDescent="0.25">
      <c r="K1114" s="38">
        <v>42578</v>
      </c>
      <c r="L1114" s="4">
        <f t="shared" si="57"/>
        <v>2016</v>
      </c>
      <c r="M1114" s="12">
        <f>IF(L1114=2012,M1113,M1113*(1+Data_FRED!C976))</f>
        <v>1.4917637443157514</v>
      </c>
      <c r="N1114" s="4">
        <f t="shared" si="58"/>
        <v>-1</v>
      </c>
      <c r="O1114" s="19">
        <f>+N1114*(Data_FRED!C976)</f>
        <v>1.1993285198676762E-3</v>
      </c>
      <c r="P1114" s="12">
        <f t="shared" si="59"/>
        <v>1.3276959897603284</v>
      </c>
    </row>
    <row r="1115" spans="11:16" ht="12.5" x14ac:dyDescent="0.25">
      <c r="K1115" s="38">
        <v>42579</v>
      </c>
      <c r="L1115" s="4">
        <f t="shared" si="57"/>
        <v>2016</v>
      </c>
      <c r="M1115" s="12">
        <f>IF(L1115=2012,M1114,M1114*(1+Data_FRED!C977))</f>
        <v>1.4941579199653507</v>
      </c>
      <c r="N1115" s="4">
        <f t="shared" si="58"/>
        <v>-1</v>
      </c>
      <c r="O1115" s="19">
        <f>+N1115*(Data_FRED!C977)</f>
        <v>-1.6049295062452703E-3</v>
      </c>
      <c r="P1115" s="12">
        <f t="shared" si="59"/>
        <v>1.3255651312910386</v>
      </c>
    </row>
    <row r="1116" spans="11:16" ht="12.5" x14ac:dyDescent="0.25">
      <c r="K1116" s="38">
        <v>42580</v>
      </c>
      <c r="L1116" s="4">
        <f t="shared" si="57"/>
        <v>2016</v>
      </c>
      <c r="M1116" s="12">
        <f>IF(L1116=2012,M1115,M1115*(1+Data_FRED!C978))</f>
        <v>1.4965933408812246</v>
      </c>
      <c r="N1116" s="4">
        <f t="shared" si="58"/>
        <v>-1</v>
      </c>
      <c r="O1116" s="19">
        <f>+N1116*(Data_FRED!C978)</f>
        <v>-1.6299621902952422E-3</v>
      </c>
      <c r="P1116" s="12">
        <f t="shared" si="59"/>
        <v>1.3234045102462606</v>
      </c>
    </row>
    <row r="1117" spans="11:16" ht="12.5" x14ac:dyDescent="0.25">
      <c r="K1117" s="38">
        <v>42583</v>
      </c>
      <c r="L1117" s="4">
        <f t="shared" si="57"/>
        <v>2016</v>
      </c>
      <c r="M1117" s="12">
        <f>IF(L1117=2012,M1116,M1116*(1+Data_FRED!C979))</f>
        <v>1.4946917847881336</v>
      </c>
      <c r="N1117" s="4">
        <f t="shared" si="58"/>
        <v>-1</v>
      </c>
      <c r="O1117" s="19">
        <f>+N1117*(Data_FRED!C979)</f>
        <v>1.2705897060663312E-3</v>
      </c>
      <c r="P1117" s="12">
        <f t="shared" si="59"/>
        <v>1.3250860143939411</v>
      </c>
    </row>
    <row r="1118" spans="11:16" ht="12.5" x14ac:dyDescent="0.25">
      <c r="K1118" s="38">
        <v>42584</v>
      </c>
      <c r="L1118" s="4">
        <f t="shared" si="57"/>
        <v>2016</v>
      </c>
      <c r="M1118" s="12">
        <f>IF(L1118=2012,M1117,M1117*(1+Data_FRED!C980))</f>
        <v>1.4851527904989319</v>
      </c>
      <c r="N1118" s="4">
        <f t="shared" si="58"/>
        <v>-1</v>
      </c>
      <c r="O1118" s="19">
        <f>+N1118*(Data_FRED!C980)</f>
        <v>6.3819139077918741E-3</v>
      </c>
      <c r="P1118" s="12">
        <f t="shared" si="59"/>
        <v>1.3335425992582224</v>
      </c>
    </row>
    <row r="1119" spans="11:16" ht="12.5" x14ac:dyDescent="0.25">
      <c r="K1119" s="38">
        <v>42585</v>
      </c>
      <c r="L1119" s="4">
        <f t="shared" si="57"/>
        <v>2016</v>
      </c>
      <c r="M1119" s="12">
        <f>IF(L1119=2012,M1118,M1118*(1+Data_FRED!C981))</f>
        <v>1.4897998903805167</v>
      </c>
      <c r="N1119" s="4">
        <f t="shared" si="58"/>
        <v>-1</v>
      </c>
      <c r="O1119" s="19">
        <f>+N1119*(Data_FRED!C981)</f>
        <v>-3.1290382452996857E-3</v>
      </c>
      <c r="P1119" s="12">
        <f t="shared" si="59"/>
        <v>1.3293698934634071</v>
      </c>
    </row>
    <row r="1120" spans="11:16" ht="12.5" x14ac:dyDescent="0.25">
      <c r="K1120" s="38">
        <v>42586</v>
      </c>
      <c r="L1120" s="4">
        <f t="shared" si="57"/>
        <v>2016</v>
      </c>
      <c r="M1120" s="12">
        <f>IF(L1120=2012,M1119,M1119*(1+Data_FRED!C982))</f>
        <v>1.4901165731986772</v>
      </c>
      <c r="N1120" s="4">
        <f t="shared" si="58"/>
        <v>-1</v>
      </c>
      <c r="O1120" s="19">
        <f>+N1120*(Data_FRED!C982)</f>
        <v>-2.1256735230357668E-4</v>
      </c>
      <c r="P1120" s="12">
        <f t="shared" si="59"/>
        <v>1.3290873128249214</v>
      </c>
    </row>
    <row r="1121" spans="11:16" ht="12.5" x14ac:dyDescent="0.25">
      <c r="K1121" s="38">
        <v>42587</v>
      </c>
      <c r="L1121" s="4">
        <f t="shared" si="57"/>
        <v>2016</v>
      </c>
      <c r="M1121" s="12">
        <f>IF(L1121=2012,M1120,M1120*(1+Data_FRED!C983))</f>
        <v>1.5028818708101677</v>
      </c>
      <c r="N1121" s="4">
        <f t="shared" si="58"/>
        <v>-1</v>
      </c>
      <c r="O1121" s="19">
        <f>+N1121*(Data_FRED!C983)</f>
        <v>-8.5666436043246308E-3</v>
      </c>
      <c r="P1121" s="12">
        <f t="shared" si="59"/>
        <v>1.3177014954969208</v>
      </c>
    </row>
    <row r="1122" spans="11:16" ht="12.5" x14ac:dyDescent="0.25">
      <c r="K1122" s="38">
        <v>42590</v>
      </c>
      <c r="L1122" s="4">
        <f t="shared" si="57"/>
        <v>2016</v>
      </c>
      <c r="M1122" s="12">
        <f>IF(L1122=2012,M1121,M1121*(1+Data_FRED!C984))</f>
        <v>1.5015180440605689</v>
      </c>
      <c r="N1122" s="4">
        <f t="shared" si="58"/>
        <v>-1</v>
      </c>
      <c r="O1122" s="19">
        <f>+N1122*(Data_FRED!C984)</f>
        <v>9.0747435050471642E-4</v>
      </c>
      <c r="P1122" s="12">
        <f t="shared" si="59"/>
        <v>1.3188972758057058</v>
      </c>
    </row>
    <row r="1123" spans="11:16" ht="12.5" x14ac:dyDescent="0.25">
      <c r="K1123" s="38">
        <v>42591</v>
      </c>
      <c r="L1123" s="4">
        <f t="shared" si="57"/>
        <v>2016</v>
      </c>
      <c r="M1123" s="12">
        <f>IF(L1123=2012,M1122,M1122*(1+Data_FRED!C985))</f>
        <v>1.5021031454116354</v>
      </c>
      <c r="N1123" s="4">
        <f t="shared" si="58"/>
        <v>-1</v>
      </c>
      <c r="O1123" s="19">
        <f>+N1123*(Data_FRED!C985)</f>
        <v>-3.8967320664632022E-4</v>
      </c>
      <c r="P1123" s="12">
        <f t="shared" si="59"/>
        <v>1.3183833368750055</v>
      </c>
    </row>
    <row r="1124" spans="11:16" ht="12.5" x14ac:dyDescent="0.25">
      <c r="K1124" s="38">
        <v>42592</v>
      </c>
      <c r="L1124" s="4">
        <f t="shared" si="57"/>
        <v>2016</v>
      </c>
      <c r="M1124" s="12">
        <f>IF(L1124=2012,M1123,M1123*(1+Data_FRED!C986))</f>
        <v>1.497793916338338</v>
      </c>
      <c r="N1124" s="4">
        <f t="shared" si="58"/>
        <v>-1</v>
      </c>
      <c r="O1124" s="19">
        <f>+N1124*(Data_FRED!C986)</f>
        <v>2.8687970506289257E-3</v>
      </c>
      <c r="P1124" s="12">
        <f t="shared" si="59"/>
        <v>1.3221655111034309</v>
      </c>
    </row>
    <row r="1125" spans="11:16" ht="12.5" x14ac:dyDescent="0.25">
      <c r="K1125" s="38">
        <v>42593</v>
      </c>
      <c r="L1125" s="4">
        <f t="shared" si="57"/>
        <v>2016</v>
      </c>
      <c r="M1125" s="12">
        <f>IF(L1125=2012,M1124,M1124*(1+Data_FRED!C987))</f>
        <v>1.5048685852523807</v>
      </c>
      <c r="N1125" s="4">
        <f t="shared" si="58"/>
        <v>-1</v>
      </c>
      <c r="O1125" s="19">
        <f>+N1125*(Data_FRED!C987)</f>
        <v>-4.7233927423996338E-3</v>
      </c>
      <c r="P1125" s="12">
        <f t="shared" si="59"/>
        <v>1.315920404124034</v>
      </c>
    </row>
    <row r="1126" spans="11:16" ht="12.5" x14ac:dyDescent="0.25">
      <c r="K1126" s="38">
        <v>42594</v>
      </c>
      <c r="L1126" s="4">
        <f t="shared" si="57"/>
        <v>2016</v>
      </c>
      <c r="M1126" s="12">
        <f>IF(L1126=2012,M1125,M1125*(1+Data_FRED!C988))</f>
        <v>1.5036701562587675</v>
      </c>
      <c r="N1126" s="4">
        <f t="shared" si="58"/>
        <v>-1</v>
      </c>
      <c r="O1126" s="19">
        <f>+N1126*(Data_FRED!C988)</f>
        <v>7.9636787248911652E-4</v>
      </c>
      <c r="P1126" s="12">
        <f t="shared" si="59"/>
        <v>1.3169683608566314</v>
      </c>
    </row>
    <row r="1127" spans="11:16" ht="12.5" x14ac:dyDescent="0.25">
      <c r="K1127" s="38">
        <v>42597</v>
      </c>
      <c r="L1127" s="4">
        <f t="shared" si="57"/>
        <v>2016</v>
      </c>
      <c r="M1127" s="12">
        <f>IF(L1127=2012,M1126,M1126*(1+Data_FRED!C989))</f>
        <v>1.5078640174901548</v>
      </c>
      <c r="N1127" s="4">
        <f t="shared" si="58"/>
        <v>-1</v>
      </c>
      <c r="O1127" s="19">
        <f>+N1127*(Data_FRED!C989)</f>
        <v>-2.7890832400516256E-3</v>
      </c>
      <c r="P1127" s="12">
        <f t="shared" si="59"/>
        <v>1.3132952264736879</v>
      </c>
    </row>
    <row r="1128" spans="11:16" ht="12.5" x14ac:dyDescent="0.25">
      <c r="K1128" s="38">
        <v>42598</v>
      </c>
      <c r="L1128" s="4">
        <f t="shared" si="57"/>
        <v>2016</v>
      </c>
      <c r="M1128" s="12">
        <f>IF(L1128=2012,M1127,M1127*(1+Data_FRED!C990))</f>
        <v>1.4995795985053628</v>
      </c>
      <c r="N1128" s="4">
        <f t="shared" si="58"/>
        <v>-1</v>
      </c>
      <c r="O1128" s="19">
        <f>+N1128*(Data_FRED!C990)</f>
        <v>5.4941419708265955E-3</v>
      </c>
      <c r="P1128" s="12">
        <f t="shared" si="59"/>
        <v>1.3205106568975431</v>
      </c>
    </row>
    <row r="1129" spans="11:16" ht="12.5" x14ac:dyDescent="0.25">
      <c r="K1129" s="38">
        <v>42599</v>
      </c>
      <c r="L1129" s="4">
        <f t="shared" si="57"/>
        <v>2016</v>
      </c>
      <c r="M1129" s="12">
        <f>IF(L1129=2012,M1128,M1128*(1+Data_FRED!C991))</f>
        <v>1.5023790355891018</v>
      </c>
      <c r="N1129" s="4">
        <f t="shared" si="58"/>
        <v>-1</v>
      </c>
      <c r="O1129" s="19">
        <f>+N1129*(Data_FRED!C991)</f>
        <v>-1.8668145969237696E-3</v>
      </c>
      <c r="P1129" s="12">
        <f t="shared" si="59"/>
        <v>1.3180455083278535</v>
      </c>
    </row>
    <row r="1130" spans="11:16" ht="12.5" x14ac:dyDescent="0.25">
      <c r="K1130" s="38">
        <v>42600</v>
      </c>
      <c r="L1130" s="4">
        <f t="shared" si="57"/>
        <v>2016</v>
      </c>
      <c r="M1130" s="12">
        <f>IF(L1130=2012,M1129,M1129*(1+Data_FRED!C992))</f>
        <v>1.5056800317678329</v>
      </c>
      <c r="N1130" s="4">
        <f t="shared" si="58"/>
        <v>-1</v>
      </c>
      <c r="O1130" s="19">
        <f>+N1130*(Data_FRED!C992)</f>
        <v>-2.1971793405895896E-3</v>
      </c>
      <c r="P1130" s="12">
        <f t="shared" si="59"/>
        <v>1.3151495259669985</v>
      </c>
    </row>
    <row r="1131" spans="11:16" ht="12.5" x14ac:dyDescent="0.25">
      <c r="K1131" s="38">
        <v>42601</v>
      </c>
      <c r="L1131" s="4">
        <f t="shared" si="57"/>
        <v>2016</v>
      </c>
      <c r="M1131" s="12">
        <f>IF(L1131=2012,M1130,M1130*(1+Data_FRED!C993))</f>
        <v>1.5035098133815625</v>
      </c>
      <c r="N1131" s="4">
        <f t="shared" si="58"/>
        <v>-1</v>
      </c>
      <c r="O1131" s="19">
        <f>+N1131*(Data_FRED!C993)</f>
        <v>1.4413542987100584E-3</v>
      </c>
      <c r="P1131" s="12">
        <f t="shared" si="59"/>
        <v>1.3170451223896975</v>
      </c>
    </row>
    <row r="1132" spans="11:16" ht="12.5" x14ac:dyDescent="0.25">
      <c r="K1132" s="38">
        <v>42604</v>
      </c>
      <c r="L1132" s="4">
        <f t="shared" si="57"/>
        <v>2016</v>
      </c>
      <c r="M1132" s="12">
        <f>IF(L1132=2012,M1131,M1131*(1+Data_FRED!C994))</f>
        <v>1.5026627675168451</v>
      </c>
      <c r="N1132" s="4">
        <f t="shared" si="58"/>
        <v>-1</v>
      </c>
      <c r="O1132" s="19">
        <f>+N1132*(Data_FRED!C994)</f>
        <v>5.6337900636122971E-4</v>
      </c>
      <c r="P1132" s="12">
        <f t="shared" si="59"/>
        <v>1.3177871179620824</v>
      </c>
    </row>
    <row r="1133" spans="11:16" ht="12.5" x14ac:dyDescent="0.25">
      <c r="K1133" s="38">
        <v>42605</v>
      </c>
      <c r="L1133" s="4">
        <f t="shared" si="57"/>
        <v>2016</v>
      </c>
      <c r="M1133" s="12">
        <f>IF(L1133=2012,M1132,M1132*(1+Data_FRED!C995))</f>
        <v>1.5055927534731524</v>
      </c>
      <c r="N1133" s="4">
        <f t="shared" si="58"/>
        <v>-1</v>
      </c>
      <c r="O1133" s="19">
        <f>+N1133*(Data_FRED!C995)</f>
        <v>-1.9498626169790064E-3</v>
      </c>
      <c r="P1133" s="12">
        <f t="shared" si="59"/>
        <v>1.3152176141236316</v>
      </c>
    </row>
    <row r="1134" spans="11:16" ht="12.5" x14ac:dyDescent="0.25">
      <c r="K1134" s="38">
        <v>42606</v>
      </c>
      <c r="L1134" s="4">
        <f t="shared" si="57"/>
        <v>2016</v>
      </c>
      <c r="M1134" s="12">
        <f>IF(L1134=2012,M1133,M1133*(1+Data_FRED!C996))</f>
        <v>1.4976822592673849</v>
      </c>
      <c r="N1134" s="4">
        <f t="shared" si="58"/>
        <v>-1</v>
      </c>
      <c r="O1134" s="19">
        <f>+N1134*(Data_FRED!C996)</f>
        <v>5.254072980571481E-3</v>
      </c>
      <c r="P1134" s="12">
        <f t="shared" si="59"/>
        <v>1.3221278634535703</v>
      </c>
    </row>
    <row r="1135" spans="11:16" ht="12.5" x14ac:dyDescent="0.25">
      <c r="K1135" s="38">
        <v>42607</v>
      </c>
      <c r="L1135" s="4">
        <f t="shared" si="57"/>
        <v>2016</v>
      </c>
      <c r="M1135" s="12">
        <f>IF(L1135=2012,M1134,M1134*(1+Data_FRED!C997))</f>
        <v>1.4956361649361469</v>
      </c>
      <c r="N1135" s="4">
        <f t="shared" si="58"/>
        <v>-1</v>
      </c>
      <c r="O1135" s="19">
        <f>+N1135*(Data_FRED!C997)</f>
        <v>1.3661738453380294E-3</v>
      </c>
      <c r="P1135" s="12">
        <f t="shared" si="59"/>
        <v>1.3239341199608132</v>
      </c>
    </row>
    <row r="1136" spans="11:16" ht="12.5" x14ac:dyDescent="0.25">
      <c r="K1136" s="38">
        <v>42608</v>
      </c>
      <c r="L1136" s="4">
        <f t="shared" si="57"/>
        <v>2016</v>
      </c>
      <c r="M1136" s="12">
        <f>IF(L1136=2012,M1135,M1135*(1+Data_FRED!C998))</f>
        <v>1.4932729166132925</v>
      </c>
      <c r="N1136" s="4">
        <f t="shared" si="58"/>
        <v>-1</v>
      </c>
      <c r="O1136" s="19">
        <f>+N1136*(Data_FRED!C998)</f>
        <v>1.5800957333464785E-3</v>
      </c>
      <c r="P1136" s="12">
        <f t="shared" si="59"/>
        <v>1.3260260626149951</v>
      </c>
    </row>
    <row r="1137" spans="11:16" ht="12.5" x14ac:dyDescent="0.25">
      <c r="K1137" s="38">
        <v>42611</v>
      </c>
      <c r="L1137" s="4">
        <f t="shared" si="57"/>
        <v>2016</v>
      </c>
      <c r="M1137" s="12">
        <f>IF(L1137=2012,M1136,M1136*(1+Data_FRED!C999))</f>
        <v>1.501059588511974</v>
      </c>
      <c r="N1137" s="4">
        <f t="shared" si="58"/>
        <v>-1</v>
      </c>
      <c r="O1137" s="19">
        <f>+N1137*(Data_FRED!C999)</f>
        <v>-5.2145001841601589E-3</v>
      </c>
      <c r="P1137" s="12">
        <f t="shared" si="59"/>
        <v>1.3191114994672881</v>
      </c>
    </row>
    <row r="1138" spans="11:16" ht="12.5" x14ac:dyDescent="0.25">
      <c r="K1138" s="38">
        <v>42612</v>
      </c>
      <c r="L1138" s="4">
        <f t="shared" si="57"/>
        <v>2016</v>
      </c>
      <c r="M1138" s="12">
        <f>IF(L1138=2012,M1137,M1137*(1+Data_FRED!C1000))</f>
        <v>1.4981239677681732</v>
      </c>
      <c r="N1138" s="4">
        <f t="shared" si="58"/>
        <v>-1</v>
      </c>
      <c r="O1138" s="19">
        <f>+N1138*(Data_FRED!C1000)</f>
        <v>1.9556990050680497E-3</v>
      </c>
      <c r="P1138" s="12">
        <f t="shared" si="59"/>
        <v>1.32169128451437</v>
      </c>
    </row>
    <row r="1139" spans="11:16" ht="12.5" x14ac:dyDescent="0.25">
      <c r="K1139" s="38">
        <v>42613</v>
      </c>
      <c r="L1139" s="4">
        <f t="shared" si="57"/>
        <v>2016</v>
      </c>
      <c r="M1139" s="12">
        <f>IF(L1139=2012,M1138,M1138*(1+Data_FRED!C1001))</f>
        <v>1.494560507982549</v>
      </c>
      <c r="N1139" s="4">
        <f t="shared" si="58"/>
        <v>-1</v>
      </c>
      <c r="O1139" s="19">
        <f>+N1139*(Data_FRED!C1001)</f>
        <v>2.3786147623904054E-3</v>
      </c>
      <c r="P1139" s="12">
        <f t="shared" si="59"/>
        <v>1.3248350789150385</v>
      </c>
    </row>
    <row r="1140" spans="11:16" ht="12.5" x14ac:dyDescent="0.25">
      <c r="K1140" s="38">
        <v>42614</v>
      </c>
      <c r="L1140" s="4">
        <f t="shared" si="57"/>
        <v>2016</v>
      </c>
      <c r="M1140" s="12">
        <f>IF(L1140=2012,M1139,M1139*(1+Data_FRED!C1002))</f>
        <v>1.4944985474427108</v>
      </c>
      <c r="N1140" s="4">
        <f t="shared" si="58"/>
        <v>-1</v>
      </c>
      <c r="O1140" s="19">
        <f>+N1140*(Data_FRED!C1002)</f>
        <v>4.1457364561137788E-5</v>
      </c>
      <c r="P1140" s="12">
        <f t="shared" si="59"/>
        <v>1.3248900030858883</v>
      </c>
    </row>
    <row r="1141" spans="11:16" ht="12.5" x14ac:dyDescent="0.25">
      <c r="K1141" s="38">
        <v>42615</v>
      </c>
      <c r="L1141" s="4">
        <f t="shared" si="57"/>
        <v>2016</v>
      </c>
      <c r="M1141" s="12">
        <f>IF(L1141=2012,M1140,M1140*(1+Data_FRED!C1003))</f>
        <v>1.5007639337658669</v>
      </c>
      <c r="N1141" s="4">
        <f t="shared" si="58"/>
        <v>-1</v>
      </c>
      <c r="O1141" s="19">
        <f>+N1141*(Data_FRED!C1003)</f>
        <v>-4.1923000419618493E-3</v>
      </c>
      <c r="P1141" s="12">
        <f t="shared" si="59"/>
        <v>1.3193356666703566</v>
      </c>
    </row>
    <row r="1142" spans="11:16" ht="12.5" x14ac:dyDescent="0.25">
      <c r="K1142" s="38">
        <v>42619</v>
      </c>
      <c r="L1142" s="4">
        <f t="shared" si="57"/>
        <v>2016</v>
      </c>
      <c r="M1142" s="12">
        <f>IF(L1142=2012,M1141,M1141*(1+Data_FRED!C1004))</f>
        <v>1.5052320716968783</v>
      </c>
      <c r="N1142" s="4">
        <f t="shared" si="58"/>
        <v>-1</v>
      </c>
      <c r="O1142" s="19">
        <f>+N1142*(Data_FRED!C1004)</f>
        <v>-2.9772423433708003E-3</v>
      </c>
      <c r="P1142" s="12">
        <f t="shared" si="59"/>
        <v>1.3154076846584262</v>
      </c>
    </row>
    <row r="1143" spans="11:16" ht="12.5" x14ac:dyDescent="0.25">
      <c r="K1143" s="38">
        <v>42620</v>
      </c>
      <c r="L1143" s="4">
        <f t="shared" si="57"/>
        <v>2016</v>
      </c>
      <c r="M1143" s="12">
        <f>IF(L1143=2012,M1142,M1142*(1+Data_FRED!C1005))</f>
        <v>1.5050117589046963</v>
      </c>
      <c r="N1143" s="4">
        <f t="shared" si="58"/>
        <v>-1</v>
      </c>
      <c r="O1143" s="19">
        <f>+N1143*(Data_FRED!C1005)</f>
        <v>1.4636466783063686E-4</v>
      </c>
      <c r="P1143" s="12">
        <f t="shared" si="59"/>
        <v>1.3156002138672529</v>
      </c>
    </row>
    <row r="1144" spans="11:16" ht="12.5" x14ac:dyDescent="0.25">
      <c r="K1144" s="38">
        <v>42621</v>
      </c>
      <c r="L1144" s="4">
        <f t="shared" si="57"/>
        <v>2016</v>
      </c>
      <c r="M1144" s="12">
        <f>IF(L1144=2012,M1143,M1143*(1+Data_FRED!C1006))</f>
        <v>1.5016622788099394</v>
      </c>
      <c r="N1144" s="4">
        <f t="shared" si="58"/>
        <v>-1</v>
      </c>
      <c r="O1144" s="19">
        <f>+N1144*(Data_FRED!C1006)</f>
        <v>2.2255507805430696E-3</v>
      </c>
      <c r="P1144" s="12">
        <f t="shared" si="59"/>
        <v>1.3185281489501077</v>
      </c>
    </row>
    <row r="1145" spans="11:16" ht="12.5" x14ac:dyDescent="0.25">
      <c r="K1145" s="38">
        <v>42622</v>
      </c>
      <c r="L1145" s="4">
        <f t="shared" si="57"/>
        <v>2016</v>
      </c>
      <c r="M1145" s="12">
        <f>IF(L1145=2012,M1144,M1144*(1+Data_FRED!C1007))</f>
        <v>1.4643793868266495</v>
      </c>
      <c r="N1145" s="4">
        <f t="shared" si="58"/>
        <v>-1</v>
      </c>
      <c r="O1145" s="19">
        <f>+N1145*(Data_FRED!C1007)</f>
        <v>2.4827747563078314E-2</v>
      </c>
      <c r="P1145" s="12">
        <f t="shared" si="59"/>
        <v>1.3512642329870539</v>
      </c>
    </row>
    <row r="1146" spans="11:16" ht="12.5" x14ac:dyDescent="0.25">
      <c r="K1146" s="38">
        <v>42625</v>
      </c>
      <c r="L1146" s="4">
        <f t="shared" si="57"/>
        <v>2016</v>
      </c>
      <c r="M1146" s="12">
        <f>IF(L1146=2012,M1145,M1145*(1+Data_FRED!C1008))</f>
        <v>1.4857159753798264</v>
      </c>
      <c r="N1146" s="4">
        <f t="shared" si="58"/>
        <v>-1</v>
      </c>
      <c r="O1146" s="19">
        <f>+N1146*(Data_FRED!C1008)</f>
        <v>-1.4570396678017971E-2</v>
      </c>
      <c r="P1146" s="12">
        <f t="shared" si="59"/>
        <v>1.3315757770956149</v>
      </c>
    </row>
    <row r="1147" spans="11:16" ht="12.5" x14ac:dyDescent="0.25">
      <c r="K1147" s="38">
        <v>42626</v>
      </c>
      <c r="L1147" s="4">
        <f t="shared" si="57"/>
        <v>2016</v>
      </c>
      <c r="M1147" s="12">
        <f>IF(L1147=2012,M1146,M1146*(1+Data_FRED!C1009))</f>
        <v>1.4635167945006387</v>
      </c>
      <c r="N1147" s="4">
        <f t="shared" si="58"/>
        <v>-1</v>
      </c>
      <c r="O1147" s="19">
        <f>+N1147*(Data_FRED!C1009)</f>
        <v>1.4941739368126835E-2</v>
      </c>
      <c r="P1147" s="12">
        <f t="shared" si="59"/>
        <v>1.3514718353058885</v>
      </c>
    </row>
    <row r="1148" spans="11:16" ht="12.5" x14ac:dyDescent="0.25">
      <c r="K1148" s="38">
        <v>42627</v>
      </c>
      <c r="L1148" s="4">
        <f t="shared" si="57"/>
        <v>2016</v>
      </c>
      <c r="M1148" s="12">
        <f>IF(L1148=2012,M1147,M1147*(1+Data_FRED!C1010))</f>
        <v>1.4626564670234732</v>
      </c>
      <c r="N1148" s="4">
        <f t="shared" si="58"/>
        <v>-1</v>
      </c>
      <c r="O1148" s="19">
        <f>+N1148*(Data_FRED!C1010)</f>
        <v>5.8784940521235899E-4</v>
      </c>
      <c r="P1148" s="12">
        <f t="shared" si="59"/>
        <v>1.3522662972204342</v>
      </c>
    </row>
    <row r="1149" spans="11:16" ht="12.5" x14ac:dyDescent="0.25">
      <c r="K1149" s="38">
        <v>42628</v>
      </c>
      <c r="L1149" s="4">
        <f t="shared" si="57"/>
        <v>2016</v>
      </c>
      <c r="M1149" s="12">
        <f>IF(L1149=2012,M1148,M1148*(1+Data_FRED!C1011))</f>
        <v>1.4773686279434888</v>
      </c>
      <c r="N1149" s="4">
        <f t="shared" si="58"/>
        <v>-1</v>
      </c>
      <c r="O1149" s="19">
        <f>+N1149*(Data_FRED!C1011)</f>
        <v>-1.0058521089340135E-2</v>
      </c>
      <c r="P1149" s="12">
        <f t="shared" si="59"/>
        <v>1.3386644981514386</v>
      </c>
    </row>
    <row r="1150" spans="11:16" ht="12.5" x14ac:dyDescent="0.25">
      <c r="K1150" s="38">
        <v>42629</v>
      </c>
      <c r="L1150" s="4">
        <f t="shared" si="57"/>
        <v>2016</v>
      </c>
      <c r="M1150" s="12">
        <f>IF(L1150=2012,M1149,M1149*(1+Data_FRED!C1012))</f>
        <v>1.4717850873056535</v>
      </c>
      <c r="N1150" s="4">
        <f t="shared" si="58"/>
        <v>-1</v>
      </c>
      <c r="O1150" s="19">
        <f>+N1150*(Data_FRED!C1012)</f>
        <v>3.7793821611113664E-3</v>
      </c>
      <c r="P1150" s="12">
        <f t="shared" si="59"/>
        <v>1.3437238228754653</v>
      </c>
    </row>
    <row r="1151" spans="11:16" ht="12.5" x14ac:dyDescent="0.25">
      <c r="K1151" s="38">
        <v>42632</v>
      </c>
      <c r="L1151" s="4">
        <f t="shared" si="57"/>
        <v>2016</v>
      </c>
      <c r="M1151" s="12">
        <f>IF(L1151=2012,M1150,M1150*(1+Data_FRED!C1013))</f>
        <v>1.4717575662441551</v>
      </c>
      <c r="N1151" s="4">
        <f t="shared" si="58"/>
        <v>-1</v>
      </c>
      <c r="O1151" s="19">
        <f>+N1151*(Data_FRED!C1013)</f>
        <v>1.869910337847447E-5</v>
      </c>
      <c r="P1151" s="12">
        <f t="shared" si="59"/>
        <v>1.3437489493061412</v>
      </c>
    </row>
    <row r="1152" spans="11:16" ht="12.5" x14ac:dyDescent="0.25">
      <c r="K1152" s="38">
        <v>42633</v>
      </c>
      <c r="L1152" s="4">
        <f t="shared" si="57"/>
        <v>2016</v>
      </c>
      <c r="M1152" s="12">
        <f>IF(L1152=2012,M1151,M1151*(1+Data_FRED!C1014))</f>
        <v>1.4721978332530083</v>
      </c>
      <c r="N1152" s="4">
        <f t="shared" si="58"/>
        <v>-1</v>
      </c>
      <c r="O1152" s="19">
        <f>+N1152*(Data_FRED!C1014)</f>
        <v>-2.991437033863788E-4</v>
      </c>
      <c r="P1152" s="12">
        <f t="shared" si="59"/>
        <v>1.3433469752690241</v>
      </c>
    </row>
    <row r="1153" spans="11:16" ht="12.5" x14ac:dyDescent="0.25">
      <c r="K1153" s="38">
        <v>42634</v>
      </c>
      <c r="L1153" s="4">
        <f t="shared" si="57"/>
        <v>2016</v>
      </c>
      <c r="M1153" s="12">
        <f>IF(L1153=2012,M1152,M1152*(1+Data_FRED!C1015))</f>
        <v>1.4881828847799554</v>
      </c>
      <c r="N1153" s="4">
        <f t="shared" si="58"/>
        <v>-1</v>
      </c>
      <c r="O1153" s="19">
        <f>+N1153*(Data_FRED!C1015)</f>
        <v>-1.0857950722306076E-2</v>
      </c>
      <c r="P1153" s="12">
        <f t="shared" si="59"/>
        <v>1.3287609800085942</v>
      </c>
    </row>
    <row r="1154" spans="11:16" ht="12.5" x14ac:dyDescent="0.25">
      <c r="K1154" s="38">
        <v>42635</v>
      </c>
      <c r="L1154" s="4">
        <f t="shared" si="57"/>
        <v>2016</v>
      </c>
      <c r="M1154" s="12">
        <f>IF(L1154=2012,M1153,M1153*(1+Data_FRED!C1016))</f>
        <v>1.497824579847314</v>
      </c>
      <c r="N1154" s="4">
        <f t="shared" si="58"/>
        <v>-1</v>
      </c>
      <c r="O1154" s="19">
        <f>+N1154*(Data_FRED!C1016)</f>
        <v>-6.4788374909876233E-3</v>
      </c>
      <c r="P1154" s="12">
        <f t="shared" si="59"/>
        <v>1.3201521535547531</v>
      </c>
    </row>
    <row r="1155" spans="11:16" ht="12.5" x14ac:dyDescent="0.25">
      <c r="K1155" s="38">
        <v>42636</v>
      </c>
      <c r="L1155" s="4">
        <f t="shared" si="57"/>
        <v>2016</v>
      </c>
      <c r="M1155" s="12">
        <f>IF(L1155=2012,M1154,M1154*(1+Data_FRED!C1017))</f>
        <v>1.4892071497513588</v>
      </c>
      <c r="N1155" s="4">
        <f t="shared" si="58"/>
        <v>-1</v>
      </c>
      <c r="O1155" s="19">
        <f>+N1155*(Data_FRED!C1017)</f>
        <v>5.7532972898826128E-3</v>
      </c>
      <c r="P1155" s="12">
        <f t="shared" si="59"/>
        <v>1.3277473813620324</v>
      </c>
    </row>
    <row r="1156" spans="11:16" ht="12.5" x14ac:dyDescent="0.25">
      <c r="K1156" s="38">
        <v>42639</v>
      </c>
      <c r="L1156" s="4">
        <f t="shared" si="57"/>
        <v>2016</v>
      </c>
      <c r="M1156" s="12">
        <f>IF(L1156=2012,M1155,M1155*(1+Data_FRED!C1018))</f>
        <v>1.476362853215458</v>
      </c>
      <c r="N1156" s="4">
        <f t="shared" si="58"/>
        <v>-1</v>
      </c>
      <c r="O1156" s="19">
        <f>+N1156*(Data_FRED!C1018)</f>
        <v>8.624922689932854E-3</v>
      </c>
      <c r="P1156" s="12">
        <f t="shared" si="59"/>
        <v>1.3391990998780408</v>
      </c>
    </row>
    <row r="1157" spans="11:16" ht="12.5" x14ac:dyDescent="0.25">
      <c r="K1157" s="38">
        <v>42640</v>
      </c>
      <c r="L1157" s="4">
        <f t="shared" si="57"/>
        <v>2016</v>
      </c>
      <c r="M1157" s="12">
        <f>IF(L1157=2012,M1156,M1156*(1+Data_FRED!C1019))</f>
        <v>1.4858463767710448</v>
      </c>
      <c r="N1157" s="4">
        <f t="shared" si="58"/>
        <v>-1</v>
      </c>
      <c r="O1157" s="19">
        <f>+N1157*(Data_FRED!C1019)</f>
        <v>-6.4235723182359062E-3</v>
      </c>
      <c r="P1157" s="12">
        <f t="shared" si="59"/>
        <v>1.3305966576114578</v>
      </c>
    </row>
    <row r="1158" spans="11:16" ht="12.5" x14ac:dyDescent="0.25">
      <c r="K1158" s="38">
        <v>42641</v>
      </c>
      <c r="L1158" s="4">
        <f t="shared" si="57"/>
        <v>2016</v>
      </c>
      <c r="M1158" s="12">
        <f>IF(L1158=2012,M1157,M1157*(1+Data_FRED!C1020))</f>
        <v>1.4936953468619909</v>
      </c>
      <c r="N1158" s="4">
        <f t="shared" si="58"/>
        <v>-1</v>
      </c>
      <c r="O1158" s="19">
        <f>+N1158*(Data_FRED!C1020)</f>
        <v>-5.2824909853757054E-3</v>
      </c>
      <c r="P1158" s="12">
        <f t="shared" si="59"/>
        <v>1.3235677927624543</v>
      </c>
    </row>
    <row r="1159" spans="11:16" ht="12.5" x14ac:dyDescent="0.25">
      <c r="K1159" s="38">
        <v>42642</v>
      </c>
      <c r="L1159" s="4">
        <f t="shared" si="57"/>
        <v>2016</v>
      </c>
      <c r="M1159" s="12">
        <f>IF(L1159=2012,M1158,M1158*(1+Data_FRED!C1021))</f>
        <v>1.4797068611349302</v>
      </c>
      <c r="N1159" s="4">
        <f t="shared" si="58"/>
        <v>-1</v>
      </c>
      <c r="O1159" s="19">
        <f>+N1159*(Data_FRED!C1021)</f>
        <v>9.365019283515956E-3</v>
      </c>
      <c r="P1159" s="12">
        <f t="shared" si="59"/>
        <v>1.3359630306647152</v>
      </c>
    </row>
    <row r="1160" spans="11:16" ht="12.5" x14ac:dyDescent="0.25">
      <c r="K1160" s="38">
        <v>42643</v>
      </c>
      <c r="L1160" s="4">
        <f t="shared" si="57"/>
        <v>2016</v>
      </c>
      <c r="M1160" s="12">
        <f>IF(L1160=2012,M1159,M1159*(1+Data_FRED!C1022))</f>
        <v>1.4914503017609928</v>
      </c>
      <c r="N1160" s="4">
        <f t="shared" si="58"/>
        <v>-1</v>
      </c>
      <c r="O1160" s="19">
        <f>+N1160*(Data_FRED!C1022)</f>
        <v>-7.9363291030870517E-3</v>
      </c>
      <c r="P1160" s="12">
        <f t="shared" si="59"/>
        <v>1.3253603883838025</v>
      </c>
    </row>
    <row r="1161" spans="11:16" ht="12.5" x14ac:dyDescent="0.25">
      <c r="K1161" s="38">
        <v>42646</v>
      </c>
      <c r="L1161" s="4">
        <f t="shared" si="57"/>
        <v>2016</v>
      </c>
      <c r="M1161" s="12">
        <f>IF(L1161=2012,M1160,M1160*(1+Data_FRED!C1023))</f>
        <v>1.486579237632397</v>
      </c>
      <c r="N1161" s="4">
        <f t="shared" si="58"/>
        <v>-1</v>
      </c>
      <c r="O1161" s="19">
        <f>+N1161*(Data_FRED!C1023)</f>
        <v>3.2659915807079186E-3</v>
      </c>
      <c r="P1161" s="12">
        <f t="shared" si="59"/>
        <v>1.3296890042536678</v>
      </c>
    </row>
    <row r="1162" spans="11:16" ht="12.5" x14ac:dyDescent="0.25">
      <c r="K1162" s="38">
        <v>42647</v>
      </c>
      <c r="L1162" s="4">
        <f t="shared" si="57"/>
        <v>2016</v>
      </c>
      <c r="M1162" s="12">
        <f>IF(L1162=2012,M1161,M1161*(1+Data_FRED!C1024))</f>
        <v>1.4791940608781313</v>
      </c>
      <c r="N1162" s="4">
        <f t="shared" si="58"/>
        <v>-1</v>
      </c>
      <c r="O1162" s="19">
        <f>+N1162*(Data_FRED!C1024)</f>
        <v>4.9678998383077579E-3</v>
      </c>
      <c r="P1162" s="12">
        <f t="shared" si="59"/>
        <v>1.3362947660428992</v>
      </c>
    </row>
    <row r="1163" spans="11:16" ht="12.5" x14ac:dyDescent="0.25">
      <c r="K1163" s="38">
        <v>42648</v>
      </c>
      <c r="L1163" s="4">
        <f t="shared" si="57"/>
        <v>2016</v>
      </c>
      <c r="M1163" s="12">
        <f>IF(L1163=2012,M1162,M1162*(1+Data_FRED!C1025))</f>
        <v>1.4855360917071307</v>
      </c>
      <c r="N1163" s="4">
        <f t="shared" si="58"/>
        <v>-1</v>
      </c>
      <c r="O1163" s="19">
        <f>+N1163*(Data_FRED!C1025)</f>
        <v>-4.2874907334568115E-3</v>
      </c>
      <c r="P1163" s="12">
        <f t="shared" si="59"/>
        <v>1.3305654146163235</v>
      </c>
    </row>
    <row r="1164" spans="11:16" ht="12.5" x14ac:dyDescent="0.25">
      <c r="K1164" s="38">
        <v>42649</v>
      </c>
      <c r="L1164" s="4">
        <f t="shared" si="57"/>
        <v>2016</v>
      </c>
      <c r="M1164" s="12">
        <f>IF(L1164=2012,M1163,M1163*(1+Data_FRED!C1026))</f>
        <v>1.4862512670642491</v>
      </c>
      <c r="N1164" s="4">
        <f t="shared" si="58"/>
        <v>-1</v>
      </c>
      <c r="O1164" s="19">
        <f>+N1164*(Data_FRED!C1026)</f>
        <v>-4.8142577020570391E-4</v>
      </c>
      <c r="P1164" s="12">
        <f t="shared" si="59"/>
        <v>1.3299248461367827</v>
      </c>
    </row>
    <row r="1165" spans="11:16" ht="12.5" x14ac:dyDescent="0.25">
      <c r="K1165" s="38">
        <v>42650</v>
      </c>
      <c r="L1165" s="4">
        <f t="shared" si="57"/>
        <v>2016</v>
      </c>
      <c r="M1165" s="12">
        <f>IF(L1165=2012,M1164,M1164*(1+Data_FRED!C1027))</f>
        <v>1.4814079102733713</v>
      </c>
      <c r="N1165" s="4">
        <f t="shared" si="58"/>
        <v>-1</v>
      </c>
      <c r="O1165" s="19">
        <f>+N1165*(Data_FRED!C1027)</f>
        <v>3.2587738683275704E-3</v>
      </c>
      <c r="P1165" s="12">
        <f t="shared" si="59"/>
        <v>1.3342587704722129</v>
      </c>
    </row>
    <row r="1166" spans="11:16" ht="12.5" x14ac:dyDescent="0.25">
      <c r="K1166" s="38">
        <v>42654</v>
      </c>
      <c r="L1166" s="4">
        <f t="shared" si="57"/>
        <v>2016</v>
      </c>
      <c r="M1166" s="12">
        <f>IF(L1166=2012,M1165,M1165*(1+Data_FRED!C1028))</f>
        <v>1.4628538551635393</v>
      </c>
      <c r="N1166" s="4">
        <f t="shared" si="58"/>
        <v>-1</v>
      </c>
      <c r="O1166" s="19">
        <f>+N1166*(Data_FRED!C1028)</f>
        <v>1.252460917831065E-2</v>
      </c>
      <c r="P1166" s="12">
        <f t="shared" si="59"/>
        <v>1.3509698401151107</v>
      </c>
    </row>
    <row r="1167" spans="11:16" ht="12.5" x14ac:dyDescent="0.25">
      <c r="K1167" s="38">
        <v>42655</v>
      </c>
      <c r="L1167" s="4">
        <f t="shared" si="57"/>
        <v>2016</v>
      </c>
      <c r="M1167" s="12">
        <f>IF(L1167=2012,M1166,M1166*(1+Data_FRED!C1029))</f>
        <v>1.4645302198846688</v>
      </c>
      <c r="N1167" s="4">
        <f t="shared" si="58"/>
        <v>-1</v>
      </c>
      <c r="O1167" s="19">
        <f>+N1167*(Data_FRED!C1029)</f>
        <v>-1.1459550215575632E-3</v>
      </c>
      <c r="P1167" s="12">
        <f t="shared" si="59"/>
        <v>1.3494216894428579</v>
      </c>
    </row>
    <row r="1168" spans="11:16" ht="12.5" x14ac:dyDescent="0.25">
      <c r="K1168" s="38">
        <v>42656</v>
      </c>
      <c r="L1168" s="4">
        <f t="shared" si="57"/>
        <v>2016</v>
      </c>
      <c r="M1168" s="12">
        <f>IF(L1168=2012,M1167,M1167*(1+Data_FRED!C1030))</f>
        <v>1.4599841258410224</v>
      </c>
      <c r="N1168" s="4">
        <f t="shared" si="58"/>
        <v>-1</v>
      </c>
      <c r="O1168" s="19">
        <f>+N1168*(Data_FRED!C1030)</f>
        <v>3.1041312647029852E-3</v>
      </c>
      <c r="P1168" s="12">
        <f t="shared" si="59"/>
        <v>1.3536104714983257</v>
      </c>
    </row>
    <row r="1169" spans="11:16" ht="12.5" x14ac:dyDescent="0.25">
      <c r="K1169" s="38">
        <v>42657</v>
      </c>
      <c r="L1169" s="4">
        <f t="shared" ref="L1169:L1232" si="60">+YEAR(K1169)</f>
        <v>2016</v>
      </c>
      <c r="M1169" s="12">
        <f>IF(L1169=2012,M1168,M1168*(1+Data_FRED!C1031))</f>
        <v>1.4602784823107873</v>
      </c>
      <c r="N1169" s="4">
        <f t="shared" ref="N1169:N1232" si="61">+SUMIF($C$143:$C$153,L1169,$D$143:$D$153)</f>
        <v>-1</v>
      </c>
      <c r="O1169" s="19">
        <f>+N1169*(Data_FRED!C1031)</f>
        <v>-2.0161621250175643E-4</v>
      </c>
      <c r="P1169" s="12">
        <f t="shared" ref="P1169:P1232" si="62">P1168*(1+O1169)</f>
        <v>1.3533375616818595</v>
      </c>
    </row>
    <row r="1170" spans="11:16" ht="12.5" x14ac:dyDescent="0.25">
      <c r="K1170" s="38">
        <v>42660</v>
      </c>
      <c r="L1170" s="4">
        <f t="shared" si="60"/>
        <v>2016</v>
      </c>
      <c r="M1170" s="12">
        <f>IF(L1170=2012,M1169,M1169*(1+Data_FRED!C1032))</f>
        <v>1.4558353991807143</v>
      </c>
      <c r="N1170" s="4">
        <f t="shared" si="61"/>
        <v>-1</v>
      </c>
      <c r="O1170" s="19">
        <f>+N1170*(Data_FRED!C1032)</f>
        <v>3.0426272686303788E-3</v>
      </c>
      <c r="P1170" s="12">
        <f t="shared" si="62"/>
        <v>1.3574552634506944</v>
      </c>
    </row>
    <row r="1171" spans="11:16" ht="12.5" x14ac:dyDescent="0.25">
      <c r="K1171" s="38">
        <v>42661</v>
      </c>
      <c r="L1171" s="4">
        <f t="shared" si="60"/>
        <v>2016</v>
      </c>
      <c r="M1171" s="12">
        <f>IF(L1171=2012,M1170,M1170*(1+Data_FRED!C1033))</f>
        <v>1.4647763539980931</v>
      </c>
      <c r="N1171" s="4">
        <f t="shared" si="61"/>
        <v>-1</v>
      </c>
      <c r="O1171" s="19">
        <f>+N1171*(Data_FRED!C1033)</f>
        <v>-6.1414599634068111E-3</v>
      </c>
      <c r="P1171" s="12">
        <f t="shared" si="62"/>
        <v>1.3491185062980962</v>
      </c>
    </row>
    <row r="1172" spans="11:16" ht="12.5" x14ac:dyDescent="0.25">
      <c r="K1172" s="38">
        <v>42662</v>
      </c>
      <c r="L1172" s="4">
        <f t="shared" si="60"/>
        <v>2016</v>
      </c>
      <c r="M1172" s="12">
        <f>IF(L1172=2012,M1171,M1171*(1+Data_FRED!C1034))</f>
        <v>1.4679836276885638</v>
      </c>
      <c r="N1172" s="4">
        <f t="shared" si="61"/>
        <v>-1</v>
      </c>
      <c r="O1172" s="19">
        <f>+N1172*(Data_FRED!C1034)</f>
        <v>-2.1895995806570281E-3</v>
      </c>
      <c r="P1172" s="12">
        <f t="shared" si="62"/>
        <v>1.3461644769824492</v>
      </c>
    </row>
    <row r="1173" spans="11:16" ht="12.5" x14ac:dyDescent="0.25">
      <c r="K1173" s="38">
        <v>42663</v>
      </c>
      <c r="L1173" s="4">
        <f t="shared" si="60"/>
        <v>2016</v>
      </c>
      <c r="M1173" s="12">
        <f>IF(L1173=2012,M1172,M1172*(1+Data_FRED!C1035))</f>
        <v>1.4659626634962977</v>
      </c>
      <c r="N1173" s="4">
        <f t="shared" si="61"/>
        <v>-1</v>
      </c>
      <c r="O1173" s="19">
        <f>+N1173*(Data_FRED!C1035)</f>
        <v>1.3766939590792353E-3</v>
      </c>
      <c r="P1173" s="12">
        <f t="shared" si="62"/>
        <v>1.3480177334858379</v>
      </c>
    </row>
    <row r="1174" spans="11:16" ht="12.5" x14ac:dyDescent="0.25">
      <c r="K1174" s="38">
        <v>42664</v>
      </c>
      <c r="L1174" s="4">
        <f t="shared" si="60"/>
        <v>2016</v>
      </c>
      <c r="M1174" s="12">
        <f>IF(L1174=2012,M1173,M1173*(1+Data_FRED!C1036))</f>
        <v>1.4658394302075246</v>
      </c>
      <c r="N1174" s="4">
        <f t="shared" si="61"/>
        <v>-1</v>
      </c>
      <c r="O1174" s="19">
        <f>+N1174*(Data_FRED!C1036)</f>
        <v>8.4063047335106874E-5</v>
      </c>
      <c r="P1174" s="12">
        <f t="shared" si="62"/>
        <v>1.3481310519643765</v>
      </c>
    </row>
    <row r="1175" spans="11:16" ht="12.5" x14ac:dyDescent="0.25">
      <c r="K1175" s="38">
        <v>42667</v>
      </c>
      <c r="L1175" s="4">
        <f t="shared" si="60"/>
        <v>2016</v>
      </c>
      <c r="M1175" s="12">
        <f>IF(L1175=2012,M1174,M1174*(1+Data_FRED!C1037))</f>
        <v>1.472785335683934</v>
      </c>
      <c r="N1175" s="4">
        <f t="shared" si="61"/>
        <v>-1</v>
      </c>
      <c r="O1175" s="19">
        <f>+N1175*(Data_FRED!C1037)</f>
        <v>-4.7385172845472385E-3</v>
      </c>
      <c r="P1175" s="12">
        <f t="shared" si="62"/>
        <v>1.3417429096728086</v>
      </c>
    </row>
    <row r="1176" spans="11:16" ht="12.5" x14ac:dyDescent="0.25">
      <c r="K1176" s="38">
        <v>42668</v>
      </c>
      <c r="L1176" s="4">
        <f t="shared" si="60"/>
        <v>2016</v>
      </c>
      <c r="M1176" s="12">
        <f>IF(L1176=2012,M1175,M1175*(1+Data_FRED!C1038))</f>
        <v>1.4671815640095118</v>
      </c>
      <c r="N1176" s="4">
        <f t="shared" si="61"/>
        <v>-1</v>
      </c>
      <c r="O1176" s="19">
        <f>+N1176*(Data_FRED!C1038)</f>
        <v>3.8048801401324552E-3</v>
      </c>
      <c r="P1176" s="12">
        <f t="shared" si="62"/>
        <v>1.3468480806229863</v>
      </c>
    </row>
    <row r="1177" spans="11:16" ht="12.5" x14ac:dyDescent="0.25">
      <c r="K1177" s="38">
        <v>42669</v>
      </c>
      <c r="L1177" s="4">
        <f t="shared" si="60"/>
        <v>2016</v>
      </c>
      <c r="M1177" s="12">
        <f>IF(L1177=2012,M1176,M1176*(1+Data_FRED!C1039))</f>
        <v>1.4646258261884433</v>
      </c>
      <c r="N1177" s="4">
        <f t="shared" si="61"/>
        <v>-1</v>
      </c>
      <c r="O1177" s="19">
        <f>+N1177*(Data_FRED!C1039)</f>
        <v>1.7419369788728072E-3</v>
      </c>
      <c r="P1177" s="12">
        <f t="shared" si="62"/>
        <v>1.3491942050995471</v>
      </c>
    </row>
    <row r="1178" spans="11:16" ht="12.5" x14ac:dyDescent="0.25">
      <c r="K1178" s="38">
        <v>42670</v>
      </c>
      <c r="L1178" s="4">
        <f t="shared" si="60"/>
        <v>2016</v>
      </c>
      <c r="M1178" s="12">
        <f>IF(L1178=2012,M1177,M1177*(1+Data_FRED!C1040))</f>
        <v>1.4602447697935903</v>
      </c>
      <c r="N1178" s="4">
        <f t="shared" si="61"/>
        <v>-1</v>
      </c>
      <c r="O1178" s="19">
        <f>+N1178*(Data_FRED!C1040)</f>
        <v>2.9912461712177669E-3</v>
      </c>
      <c r="P1178" s="12">
        <f t="shared" si="62"/>
        <v>1.3532299770997804</v>
      </c>
    </row>
    <row r="1179" spans="11:16" ht="12.5" x14ac:dyDescent="0.25">
      <c r="K1179" s="38">
        <v>42671</v>
      </c>
      <c r="L1179" s="4">
        <f t="shared" si="60"/>
        <v>2016</v>
      </c>
      <c r="M1179" s="12">
        <f>IF(L1179=2012,M1178,M1178*(1+Data_FRED!C1041))</f>
        <v>1.4556989102847315</v>
      </c>
      <c r="N1179" s="4">
        <f t="shared" si="61"/>
        <v>-1</v>
      </c>
      <c r="O1179" s="19">
        <f>+N1179*(Data_FRED!C1041)</f>
        <v>3.1130804936909326E-3</v>
      </c>
      <c r="P1179" s="12">
        <f t="shared" si="62"/>
        <v>1.3574426909449677</v>
      </c>
    </row>
    <row r="1180" spans="11:16" ht="12.5" x14ac:dyDescent="0.25">
      <c r="K1180" s="38">
        <v>42674</v>
      </c>
      <c r="L1180" s="4">
        <f t="shared" si="60"/>
        <v>2016</v>
      </c>
      <c r="M1180" s="12">
        <f>IF(L1180=2012,M1179,M1179*(1+Data_FRED!C1042))</f>
        <v>1.4555209084612908</v>
      </c>
      <c r="N1180" s="4">
        <f t="shared" si="61"/>
        <v>-1</v>
      </c>
      <c r="O1180" s="19">
        <f>+N1180*(Data_FRED!C1042)</f>
        <v>1.2227928604123579E-4</v>
      </c>
      <c r="P1180" s="12">
        <f t="shared" si="62"/>
        <v>1.3576086780680583</v>
      </c>
    </row>
    <row r="1181" spans="11:16" ht="12.5" x14ac:dyDescent="0.25">
      <c r="K1181" s="38">
        <v>42675</v>
      </c>
      <c r="L1181" s="4">
        <f t="shared" si="60"/>
        <v>2016</v>
      </c>
      <c r="M1181" s="12">
        <f>IF(L1181=2012,M1180,M1180*(1+Data_FRED!C1043))</f>
        <v>1.4456087366010557</v>
      </c>
      <c r="N1181" s="4">
        <f t="shared" si="61"/>
        <v>-1</v>
      </c>
      <c r="O1181" s="19">
        <f>+N1181*(Data_FRED!C1043)</f>
        <v>6.8100511662960534E-3</v>
      </c>
      <c r="P1181" s="12">
        <f t="shared" si="62"/>
        <v>1.3668540626295094</v>
      </c>
    </row>
    <row r="1182" spans="11:16" ht="12.5" x14ac:dyDescent="0.25">
      <c r="K1182" s="38">
        <v>42676</v>
      </c>
      <c r="L1182" s="4">
        <f t="shared" si="60"/>
        <v>2016</v>
      </c>
      <c r="M1182" s="12">
        <f>IF(L1182=2012,M1181,M1181*(1+Data_FRED!C1044))</f>
        <v>1.436144523556693</v>
      </c>
      <c r="N1182" s="4">
        <f t="shared" si="61"/>
        <v>-1</v>
      </c>
      <c r="O1182" s="19">
        <f>+N1182*(Data_FRED!C1044)</f>
        <v>6.5468703977364399E-3</v>
      </c>
      <c r="P1182" s="12">
        <f t="shared" si="62"/>
        <v>1.3758026790301643</v>
      </c>
    </row>
    <row r="1183" spans="11:16" ht="12.5" x14ac:dyDescent="0.25">
      <c r="K1183" s="38">
        <v>42677</v>
      </c>
      <c r="L1183" s="4">
        <f t="shared" si="60"/>
        <v>2016</v>
      </c>
      <c r="M1183" s="12">
        <f>IF(L1183=2012,M1182,M1182*(1+Data_FRED!C1045))</f>
        <v>1.4297778092750022</v>
      </c>
      <c r="N1183" s="4">
        <f t="shared" si="61"/>
        <v>-1</v>
      </c>
      <c r="O1183" s="19">
        <f>+N1183*(Data_FRED!C1045)</f>
        <v>4.4331988718818317E-3</v>
      </c>
      <c r="P1183" s="12">
        <f t="shared" si="62"/>
        <v>1.3819018859147727</v>
      </c>
    </row>
    <row r="1184" spans="11:16" ht="12.5" x14ac:dyDescent="0.25">
      <c r="K1184" s="38">
        <v>42678</v>
      </c>
      <c r="L1184" s="4">
        <f t="shared" si="60"/>
        <v>2016</v>
      </c>
      <c r="M1184" s="12">
        <f>IF(L1184=2012,M1183,M1183*(1+Data_FRED!C1046))</f>
        <v>1.4273936125021336</v>
      </c>
      <c r="N1184" s="4">
        <f t="shared" si="61"/>
        <v>-1</v>
      </c>
      <c r="O1184" s="19">
        <f>+N1184*(Data_FRED!C1046)</f>
        <v>1.6675295681625661E-3</v>
      </c>
      <c r="P1184" s="12">
        <f t="shared" si="62"/>
        <v>1.3842062481698352</v>
      </c>
    </row>
    <row r="1185" spans="11:16" ht="12.5" x14ac:dyDescent="0.25">
      <c r="K1185" s="38">
        <v>42681</v>
      </c>
      <c r="L1185" s="4">
        <f t="shared" si="60"/>
        <v>2016</v>
      </c>
      <c r="M1185" s="12">
        <f>IF(L1185=2012,M1184,M1184*(1+Data_FRED!C1047))</f>
        <v>1.4587679493233225</v>
      </c>
      <c r="N1185" s="4">
        <f t="shared" si="61"/>
        <v>-1</v>
      </c>
      <c r="O1185" s="19">
        <f>+N1185*(Data_FRED!C1047)</f>
        <v>-2.1980157782961814E-2</v>
      </c>
      <c r="P1185" s="12">
        <f t="shared" si="62"/>
        <v>1.3537811764309007</v>
      </c>
    </row>
    <row r="1186" spans="11:16" ht="12.5" x14ac:dyDescent="0.25">
      <c r="K1186" s="38">
        <v>42682</v>
      </c>
      <c r="L1186" s="4">
        <f t="shared" si="60"/>
        <v>2016</v>
      </c>
      <c r="M1186" s="12">
        <f>IF(L1186=2012,M1185,M1185*(1+Data_FRED!C1048))</f>
        <v>1.4642600066793221</v>
      </c>
      <c r="N1186" s="4">
        <f t="shared" si="61"/>
        <v>-1</v>
      </c>
      <c r="O1186" s="19">
        <f>+N1186*(Data_FRED!C1048)</f>
        <v>-3.7648601743320194E-3</v>
      </c>
      <c r="P1186" s="12">
        <f t="shared" si="62"/>
        <v>1.3486843795949957</v>
      </c>
    </row>
    <row r="1187" spans="11:16" ht="12.5" x14ac:dyDescent="0.25">
      <c r="K1187" s="38">
        <v>42683</v>
      </c>
      <c r="L1187" s="4">
        <f t="shared" si="60"/>
        <v>2016</v>
      </c>
      <c r="M1187" s="12">
        <f>IF(L1187=2012,M1186,M1186*(1+Data_FRED!C1049))</f>
        <v>1.4803905039378245</v>
      </c>
      <c r="N1187" s="4">
        <f t="shared" si="61"/>
        <v>-1</v>
      </c>
      <c r="O1187" s="19">
        <f>+N1187*(Data_FRED!C1049)</f>
        <v>-1.1016142751234132E-2</v>
      </c>
      <c r="P1187" s="12">
        <f t="shared" si="62"/>
        <v>1.3338270799430176</v>
      </c>
    </row>
    <row r="1188" spans="11:16" ht="12.5" x14ac:dyDescent="0.25">
      <c r="K1188" s="38">
        <v>42684</v>
      </c>
      <c r="L1188" s="4">
        <f t="shared" si="60"/>
        <v>2016</v>
      </c>
      <c r="M1188" s="12">
        <f>IF(L1188=2012,M1187,M1187*(1+Data_FRED!C1050))</f>
        <v>1.4832755766523713</v>
      </c>
      <c r="N1188" s="4">
        <f t="shared" si="61"/>
        <v>-1</v>
      </c>
      <c r="O1188" s="19">
        <f>+N1188*(Data_FRED!C1050)</f>
        <v>-1.9488592414451842E-3</v>
      </c>
      <c r="P1188" s="12">
        <f t="shared" si="62"/>
        <v>1.331227638711781</v>
      </c>
    </row>
    <row r="1189" spans="11:16" ht="12.5" x14ac:dyDescent="0.25">
      <c r="K1189" s="38">
        <v>42688</v>
      </c>
      <c r="L1189" s="4">
        <f t="shared" si="60"/>
        <v>2016</v>
      </c>
      <c r="M1189" s="12">
        <f>IF(L1189=2012,M1188,M1188*(1+Data_FRED!C1051))</f>
        <v>1.4831042442995244</v>
      </c>
      <c r="N1189" s="4">
        <f t="shared" si="61"/>
        <v>-1</v>
      </c>
      <c r="O1189" s="19">
        <f>+N1189*(Data_FRED!C1051)</f>
        <v>1.155094545772426E-4</v>
      </c>
      <c r="P1189" s="12">
        <f t="shared" si="62"/>
        <v>1.3313814080902469</v>
      </c>
    </row>
    <row r="1190" spans="11:16" ht="12.5" x14ac:dyDescent="0.25">
      <c r="K1190" s="38">
        <v>42689</v>
      </c>
      <c r="L1190" s="4">
        <f t="shared" si="60"/>
        <v>2016</v>
      </c>
      <c r="M1190" s="12">
        <f>IF(L1190=2012,M1189,M1189*(1+Data_FRED!C1052))</f>
        <v>1.4941577931324481</v>
      </c>
      <c r="N1190" s="4">
        <f t="shared" si="61"/>
        <v>-1</v>
      </c>
      <c r="O1190" s="19">
        <f>+N1190*(Data_FRED!C1052)</f>
        <v>-7.4529817276226176E-3</v>
      </c>
      <c r="P1190" s="12">
        <f t="shared" si="62"/>
        <v>1.3214586467832536</v>
      </c>
    </row>
    <row r="1191" spans="11:16" ht="12.5" x14ac:dyDescent="0.25">
      <c r="K1191" s="38">
        <v>42690</v>
      </c>
      <c r="L1191" s="4">
        <f t="shared" si="60"/>
        <v>2016</v>
      </c>
      <c r="M1191" s="12">
        <f>IF(L1191=2012,M1190,M1190*(1+Data_FRED!C1053))</f>
        <v>1.4917917361831259</v>
      </c>
      <c r="N1191" s="4">
        <f t="shared" si="61"/>
        <v>-1</v>
      </c>
      <c r="O1191" s="19">
        <f>+N1191*(Data_FRED!C1053)</f>
        <v>1.5835388740046499E-3</v>
      </c>
      <c r="P1191" s="12">
        <f t="shared" si="62"/>
        <v>1.3235512279208246</v>
      </c>
    </row>
    <row r="1192" spans="11:16" ht="12.5" x14ac:dyDescent="0.25">
      <c r="K1192" s="38">
        <v>42691</v>
      </c>
      <c r="L1192" s="4">
        <f t="shared" si="60"/>
        <v>2016</v>
      </c>
      <c r="M1192" s="12">
        <f>IF(L1192=2012,M1191,M1191*(1+Data_FRED!C1054))</f>
        <v>1.4987515247377372</v>
      </c>
      <c r="N1192" s="4">
        <f t="shared" si="61"/>
        <v>-1</v>
      </c>
      <c r="O1192" s="19">
        <f>+N1192*(Data_FRED!C1054)</f>
        <v>-4.6653888648148147E-3</v>
      </c>
      <c r="P1192" s="12">
        <f t="shared" si="62"/>
        <v>1.3173763467600708</v>
      </c>
    </row>
    <row r="1193" spans="11:16" ht="12.5" x14ac:dyDescent="0.25">
      <c r="K1193" s="38">
        <v>42692</v>
      </c>
      <c r="L1193" s="4">
        <f t="shared" si="60"/>
        <v>2016</v>
      </c>
      <c r="M1193" s="12">
        <f>IF(L1193=2012,M1192,M1192*(1+Data_FRED!C1055))</f>
        <v>1.4951701784945153</v>
      </c>
      <c r="N1193" s="4">
        <f t="shared" si="61"/>
        <v>-1</v>
      </c>
      <c r="O1193" s="19">
        <f>+N1193*(Data_FRED!C1055)</f>
        <v>2.3895530273762948E-3</v>
      </c>
      <c r="P1193" s="12">
        <f t="shared" si="62"/>
        <v>1.3205242873976653</v>
      </c>
    </row>
    <row r="1194" spans="11:16" ht="12.5" x14ac:dyDescent="0.25">
      <c r="K1194" s="38">
        <v>42695</v>
      </c>
      <c r="L1194" s="4">
        <f t="shared" si="60"/>
        <v>2016</v>
      </c>
      <c r="M1194" s="12">
        <f>IF(L1194=2012,M1193,M1193*(1+Data_FRED!C1056))</f>
        <v>1.50628480772377</v>
      </c>
      <c r="N1194" s="4">
        <f t="shared" si="61"/>
        <v>-1</v>
      </c>
      <c r="O1194" s="19">
        <f>+N1194*(Data_FRED!C1056)</f>
        <v>-7.4336884116068527E-3</v>
      </c>
      <c r="P1194" s="12">
        <f t="shared" si="62"/>
        <v>1.3107079213051918</v>
      </c>
    </row>
    <row r="1195" spans="11:16" ht="12.5" x14ac:dyDescent="0.25">
      <c r="K1195" s="38">
        <v>42696</v>
      </c>
      <c r="L1195" s="4">
        <f t="shared" si="60"/>
        <v>2016</v>
      </c>
      <c r="M1195" s="12">
        <f>IF(L1195=2012,M1194,M1194*(1+Data_FRED!C1057))</f>
        <v>1.5095430322122645</v>
      </c>
      <c r="N1195" s="4">
        <f t="shared" si="61"/>
        <v>-1</v>
      </c>
      <c r="O1195" s="19">
        <f>+N1195*(Data_FRED!C1057)</f>
        <v>-2.1630866034014736E-3</v>
      </c>
      <c r="P1195" s="12">
        <f t="shared" si="62"/>
        <v>1.3078727465596443</v>
      </c>
    </row>
    <row r="1196" spans="11:16" ht="12.5" x14ac:dyDescent="0.25">
      <c r="K1196" s="38">
        <v>42697</v>
      </c>
      <c r="L1196" s="4">
        <f t="shared" si="60"/>
        <v>2016</v>
      </c>
      <c r="M1196" s="12">
        <f>IF(L1196=2012,M1195,M1195*(1+Data_FRED!C1058))</f>
        <v>1.5107622672455518</v>
      </c>
      <c r="N1196" s="4">
        <f t="shared" si="61"/>
        <v>-1</v>
      </c>
      <c r="O1196" s="19">
        <f>+N1196*(Data_FRED!C1058)</f>
        <v>-8.0768484718235598E-4</v>
      </c>
      <c r="P1196" s="12">
        <f t="shared" si="62"/>
        <v>1.3068163975602052</v>
      </c>
    </row>
    <row r="1197" spans="11:16" ht="12.5" x14ac:dyDescent="0.25">
      <c r="K1197" s="38">
        <v>42699</v>
      </c>
      <c r="L1197" s="4">
        <f t="shared" si="60"/>
        <v>2016</v>
      </c>
      <c r="M1197" s="12">
        <f>IF(L1197=2012,M1196,M1196*(1+Data_FRED!C1059))</f>
        <v>1.5166643443736028</v>
      </c>
      <c r="N1197" s="4">
        <f t="shared" si="61"/>
        <v>-1</v>
      </c>
      <c r="O1197" s="19">
        <f>+N1197*(Data_FRED!C1059)</f>
        <v>-3.9066882037051285E-3</v>
      </c>
      <c r="P1197" s="12">
        <f t="shared" si="62"/>
        <v>1.3017110733554482</v>
      </c>
    </row>
    <row r="1198" spans="11:16" ht="12.5" x14ac:dyDescent="0.25">
      <c r="K1198" s="38">
        <v>42702</v>
      </c>
      <c r="L1198" s="4">
        <f t="shared" si="60"/>
        <v>2016</v>
      </c>
      <c r="M1198" s="12">
        <f>IF(L1198=2012,M1197,M1197*(1+Data_FRED!C1060))</f>
        <v>1.5086740533373988</v>
      </c>
      <c r="N1198" s="4">
        <f t="shared" si="61"/>
        <v>-1</v>
      </c>
      <c r="O1198" s="19">
        <f>+N1198*(Data_FRED!C1060)</f>
        <v>5.2683318269105429E-3</v>
      </c>
      <c r="P1198" s="12">
        <f t="shared" si="62"/>
        <v>1.3085689192326484</v>
      </c>
    </row>
    <row r="1199" spans="11:16" ht="12.5" x14ac:dyDescent="0.25">
      <c r="K1199" s="38">
        <v>42703</v>
      </c>
      <c r="L1199" s="4">
        <f t="shared" si="60"/>
        <v>2016</v>
      </c>
      <c r="M1199" s="12">
        <f>IF(L1199=2012,M1198,M1198*(1+Data_FRED!C1061))</f>
        <v>1.5106872716140811</v>
      </c>
      <c r="N1199" s="4">
        <f t="shared" si="61"/>
        <v>-1</v>
      </c>
      <c r="O1199" s="19">
        <f>+N1199*(Data_FRED!C1061)</f>
        <v>-1.3344289127455414E-3</v>
      </c>
      <c r="P1199" s="12">
        <f t="shared" si="62"/>
        <v>1.3068227270325041</v>
      </c>
    </row>
    <row r="1200" spans="11:16" ht="12.5" x14ac:dyDescent="0.25">
      <c r="K1200" s="38">
        <v>42704</v>
      </c>
      <c r="L1200" s="4">
        <f t="shared" si="60"/>
        <v>2016</v>
      </c>
      <c r="M1200" s="12">
        <f>IF(L1200=2012,M1199,M1199*(1+Data_FRED!C1062))</f>
        <v>1.5066733799613257</v>
      </c>
      <c r="N1200" s="4">
        <f t="shared" si="61"/>
        <v>-1</v>
      </c>
      <c r="O1200" s="19">
        <f>+N1200*(Data_FRED!C1062)</f>
        <v>2.6569970689346348E-3</v>
      </c>
      <c r="P1200" s="12">
        <f t="shared" si="62"/>
        <v>1.3102949511878468</v>
      </c>
    </row>
    <row r="1201" spans="11:16" ht="12.5" x14ac:dyDescent="0.25">
      <c r="K1201" s="38">
        <v>42705</v>
      </c>
      <c r="L1201" s="4">
        <f t="shared" si="60"/>
        <v>2016</v>
      </c>
      <c r="M1201" s="12">
        <f>IF(L1201=2012,M1200,M1200*(1+Data_FRED!C1063))</f>
        <v>1.5013672801435978</v>
      </c>
      <c r="N1201" s="4">
        <f t="shared" si="61"/>
        <v>-1</v>
      </c>
      <c r="O1201" s="19">
        <f>+N1201*(Data_FRED!C1063)</f>
        <v>3.5217319747589582E-3</v>
      </c>
      <c r="P1201" s="12">
        <f t="shared" si="62"/>
        <v>1.3149094588138102</v>
      </c>
    </row>
    <row r="1202" spans="11:16" ht="12.5" x14ac:dyDescent="0.25">
      <c r="K1202" s="38">
        <v>42706</v>
      </c>
      <c r="L1202" s="4">
        <f t="shared" si="60"/>
        <v>2016</v>
      </c>
      <c r="M1202" s="12">
        <f>IF(L1202=2012,M1201,M1201*(1+Data_FRED!C1064))</f>
        <v>1.5019633014123908</v>
      </c>
      <c r="N1202" s="4">
        <f t="shared" si="61"/>
        <v>-1</v>
      </c>
      <c r="O1202" s="19">
        <f>+N1202*(Data_FRED!C1064)</f>
        <v>-3.969856521291979E-4</v>
      </c>
      <c r="P1202" s="12">
        <f t="shared" si="62"/>
        <v>1.3143874586248121</v>
      </c>
    </row>
    <row r="1203" spans="11:16" ht="12.5" x14ac:dyDescent="0.25">
      <c r="K1203" s="38">
        <v>42709</v>
      </c>
      <c r="L1203" s="4">
        <f t="shared" si="60"/>
        <v>2016</v>
      </c>
      <c r="M1203" s="12">
        <f>IF(L1203=2012,M1202,M1202*(1+Data_FRED!C1065))</f>
        <v>1.510681330795596</v>
      </c>
      <c r="N1203" s="4">
        <f t="shared" si="61"/>
        <v>-1</v>
      </c>
      <c r="O1203" s="19">
        <f>+N1203*(Data_FRED!C1065)</f>
        <v>-5.8044223683808216E-3</v>
      </c>
      <c r="P1203" s="12">
        <f t="shared" si="62"/>
        <v>1.3067581986592509</v>
      </c>
    </row>
    <row r="1204" spans="11:16" ht="12.5" x14ac:dyDescent="0.25">
      <c r="K1204" s="38">
        <v>42710</v>
      </c>
      <c r="L1204" s="4">
        <f t="shared" si="60"/>
        <v>2016</v>
      </c>
      <c r="M1204" s="12">
        <f>IF(L1204=2012,M1203,M1203*(1+Data_FRED!C1066))</f>
        <v>1.5158253149040775</v>
      </c>
      <c r="N1204" s="4">
        <f t="shared" si="61"/>
        <v>-1</v>
      </c>
      <c r="O1204" s="19">
        <f>+N1204*(Data_FRED!C1066)</f>
        <v>-3.4050755798857375E-3</v>
      </c>
      <c r="P1204" s="12">
        <f t="shared" si="62"/>
        <v>1.3023085882281809</v>
      </c>
    </row>
    <row r="1205" spans="11:16" ht="12.5" x14ac:dyDescent="0.25">
      <c r="K1205" s="38">
        <v>42711</v>
      </c>
      <c r="L1205" s="4">
        <f t="shared" si="60"/>
        <v>2016</v>
      </c>
      <c r="M1205" s="12">
        <f>IF(L1205=2012,M1204,M1204*(1+Data_FRED!C1067))</f>
        <v>1.5356482269136178</v>
      </c>
      <c r="N1205" s="4">
        <f t="shared" si="61"/>
        <v>-1</v>
      </c>
      <c r="O1205" s="19">
        <f>+N1205*(Data_FRED!C1067)</f>
        <v>-1.3077306345682039E-2</v>
      </c>
      <c r="P1205" s="12">
        <f t="shared" si="62"/>
        <v>1.2852778998633083</v>
      </c>
    </row>
    <row r="1206" spans="11:16" ht="12.5" x14ac:dyDescent="0.25">
      <c r="K1206" s="38">
        <v>42712</v>
      </c>
      <c r="L1206" s="4">
        <f t="shared" si="60"/>
        <v>2016</v>
      </c>
      <c r="M1206" s="12">
        <f>IF(L1206=2012,M1205,M1205*(1+Data_FRED!C1068))</f>
        <v>1.538960750166998</v>
      </c>
      <c r="N1206" s="4">
        <f t="shared" si="61"/>
        <v>-1</v>
      </c>
      <c r="O1206" s="19">
        <f>+N1206*(Data_FRED!C1068)</f>
        <v>-2.1570846729904334E-3</v>
      </c>
      <c r="P1206" s="12">
        <f t="shared" si="62"/>
        <v>1.2825054466049799</v>
      </c>
    </row>
    <row r="1207" spans="11:16" ht="12.5" x14ac:dyDescent="0.25">
      <c r="K1207" s="38">
        <v>42713</v>
      </c>
      <c r="L1207" s="4">
        <f t="shared" si="60"/>
        <v>2016</v>
      </c>
      <c r="M1207" s="12">
        <f>IF(L1207=2012,M1206,M1206*(1+Data_FRED!C1069))</f>
        <v>1.548073520775433</v>
      </c>
      <c r="N1207" s="4">
        <f t="shared" si="61"/>
        <v>-1</v>
      </c>
      <c r="O1207" s="19">
        <f>+N1207*(Data_FRED!C1069)</f>
        <v>-5.9213794812155249E-3</v>
      </c>
      <c r="P1207" s="12">
        <f t="shared" si="62"/>
        <v>1.274911245168906</v>
      </c>
    </row>
    <row r="1208" spans="11:16" ht="12.5" x14ac:dyDescent="0.25">
      <c r="K1208" s="38">
        <v>42716</v>
      </c>
      <c r="L1208" s="4">
        <f t="shared" si="60"/>
        <v>2016</v>
      </c>
      <c r="M1208" s="12">
        <f>IF(L1208=2012,M1207,M1207*(1+Data_FRED!C1070))</f>
        <v>1.5463117325824784</v>
      </c>
      <c r="N1208" s="4">
        <f t="shared" si="61"/>
        <v>-1</v>
      </c>
      <c r="O1208" s="19">
        <f>+N1208*(Data_FRED!C1070)</f>
        <v>1.1380520171109239E-3</v>
      </c>
      <c r="P1208" s="12">
        <f t="shared" si="62"/>
        <v>1.2763621604831079</v>
      </c>
    </row>
    <row r="1209" spans="11:16" ht="12.5" x14ac:dyDescent="0.25">
      <c r="K1209" s="38">
        <v>42717</v>
      </c>
      <c r="L1209" s="4">
        <f t="shared" si="60"/>
        <v>2016</v>
      </c>
      <c r="M1209" s="12">
        <f>IF(L1209=2012,M1208,M1208*(1+Data_FRED!C1071))</f>
        <v>1.5563913328140526</v>
      </c>
      <c r="N1209" s="4">
        <f t="shared" si="61"/>
        <v>-1</v>
      </c>
      <c r="O1209" s="19">
        <f>+N1209*(Data_FRED!C1071)</f>
        <v>-6.5184787900044779E-3</v>
      </c>
      <c r="P1209" s="12">
        <f t="shared" si="62"/>
        <v>1.2680422208116344</v>
      </c>
    </row>
    <row r="1210" spans="11:16" ht="12.5" x14ac:dyDescent="0.25">
      <c r="K1210" s="38">
        <v>42718</v>
      </c>
      <c r="L1210" s="4">
        <f t="shared" si="60"/>
        <v>2016</v>
      </c>
      <c r="M1210" s="12">
        <f>IF(L1210=2012,M1209,M1209*(1+Data_FRED!C1072))</f>
        <v>1.5437062432895772</v>
      </c>
      <c r="N1210" s="4">
        <f t="shared" si="61"/>
        <v>-1</v>
      </c>
      <c r="O1210" s="19">
        <f>+N1210*(Data_FRED!C1072)</f>
        <v>8.1503213600785333E-3</v>
      </c>
      <c r="P1210" s="12">
        <f t="shared" si="62"/>
        <v>1.2783771724093969</v>
      </c>
    </row>
    <row r="1211" spans="11:16" ht="12.5" x14ac:dyDescent="0.25">
      <c r="K1211" s="38">
        <v>42719</v>
      </c>
      <c r="L1211" s="4">
        <f t="shared" si="60"/>
        <v>2016</v>
      </c>
      <c r="M1211" s="12">
        <f>IF(L1211=2012,M1210,M1210*(1+Data_FRED!C1073))</f>
        <v>1.5496891975216585</v>
      </c>
      <c r="N1211" s="4">
        <f t="shared" si="61"/>
        <v>-1</v>
      </c>
      <c r="O1211" s="19">
        <f>+N1211*(Data_FRED!C1073)</f>
        <v>-3.8757077378476596E-3</v>
      </c>
      <c r="P1211" s="12">
        <f t="shared" si="62"/>
        <v>1.273422556110402</v>
      </c>
    </row>
    <row r="1212" spans="11:16" ht="12.5" x14ac:dyDescent="0.25">
      <c r="K1212" s="38">
        <v>42720</v>
      </c>
      <c r="L1212" s="4">
        <f t="shared" si="60"/>
        <v>2016</v>
      </c>
      <c r="M1212" s="12">
        <f>IF(L1212=2012,M1211,M1211*(1+Data_FRED!C1074))</f>
        <v>1.5469738722889275</v>
      </c>
      <c r="N1212" s="4">
        <f t="shared" si="61"/>
        <v>-1</v>
      </c>
      <c r="O1212" s="19">
        <f>+N1212*(Data_FRED!C1074)</f>
        <v>1.7521740727583343E-3</v>
      </c>
      <c r="P1212" s="12">
        <f t="shared" si="62"/>
        <v>1.2756538140968845</v>
      </c>
    </row>
    <row r="1213" spans="11:16" ht="12.5" x14ac:dyDescent="0.25">
      <c r="K1213" s="38">
        <v>42723</v>
      </c>
      <c r="L1213" s="4">
        <f t="shared" si="60"/>
        <v>2016</v>
      </c>
      <c r="M1213" s="12">
        <f>IF(L1213=2012,M1212,M1212*(1+Data_FRED!C1075))</f>
        <v>1.5500263457256382</v>
      </c>
      <c r="N1213" s="4">
        <f t="shared" si="61"/>
        <v>-1</v>
      </c>
      <c r="O1213" s="19">
        <f>+N1213*(Data_FRED!C1075)</f>
        <v>-1.9731900398514256E-3</v>
      </c>
      <c r="P1213" s="12">
        <f t="shared" si="62"/>
        <v>1.2731367066966102</v>
      </c>
    </row>
    <row r="1214" spans="11:16" ht="12.5" x14ac:dyDescent="0.25">
      <c r="K1214" s="38">
        <v>42724</v>
      </c>
      <c r="L1214" s="4">
        <f t="shared" si="60"/>
        <v>2016</v>
      </c>
      <c r="M1214" s="12">
        <f>IF(L1214=2012,M1213,M1213*(1+Data_FRED!C1076))</f>
        <v>1.5556543690112699</v>
      </c>
      <c r="N1214" s="4">
        <f t="shared" si="61"/>
        <v>-1</v>
      </c>
      <c r="O1214" s="19">
        <f>+N1214*(Data_FRED!C1076)</f>
        <v>-3.6309210492785509E-3</v>
      </c>
      <c r="P1214" s="12">
        <f t="shared" si="62"/>
        <v>1.2685140478296564</v>
      </c>
    </row>
    <row r="1215" spans="11:16" ht="12.5" x14ac:dyDescent="0.25">
      <c r="K1215" s="38">
        <v>42725</v>
      </c>
      <c r="L1215" s="4">
        <f t="shared" si="60"/>
        <v>2016</v>
      </c>
      <c r="M1215" s="12">
        <f>IF(L1215=2012,M1214,M1214*(1+Data_FRED!C1077))</f>
        <v>1.5518269128465345</v>
      </c>
      <c r="N1215" s="4">
        <f t="shared" si="61"/>
        <v>-1</v>
      </c>
      <c r="O1215" s="19">
        <f>+N1215*(Data_FRED!C1077)</f>
        <v>2.4603512457385653E-3</v>
      </c>
      <c r="P1215" s="12">
        <f t="shared" si="62"/>
        <v>1.271635037947471</v>
      </c>
    </row>
    <row r="1216" spans="11:16" ht="12.5" x14ac:dyDescent="0.25">
      <c r="K1216" s="38">
        <v>42726</v>
      </c>
      <c r="L1216" s="4">
        <f t="shared" si="60"/>
        <v>2016</v>
      </c>
      <c r="M1216" s="12">
        <f>IF(L1216=2012,M1215,M1215*(1+Data_FRED!C1078))</f>
        <v>1.548933183766211</v>
      </c>
      <c r="N1216" s="4">
        <f t="shared" si="61"/>
        <v>-1</v>
      </c>
      <c r="O1216" s="19">
        <f>+N1216*(Data_FRED!C1078)</f>
        <v>1.8647241237848297E-3</v>
      </c>
      <c r="P1216" s="12">
        <f t="shared" si="62"/>
        <v>1.2740062864793817</v>
      </c>
    </row>
    <row r="1217" spans="11:16" ht="12.5" x14ac:dyDescent="0.25">
      <c r="K1217" s="38">
        <v>42727</v>
      </c>
      <c r="L1217" s="4">
        <f t="shared" si="60"/>
        <v>2016</v>
      </c>
      <c r="M1217" s="12">
        <f>IF(L1217=2012,M1216,M1216*(1+Data_FRED!C1079))</f>
        <v>1.55087074119221</v>
      </c>
      <c r="N1217" s="4">
        <f t="shared" si="61"/>
        <v>-1</v>
      </c>
      <c r="O1217" s="19">
        <f>+N1217*(Data_FRED!C1079)</f>
        <v>-1.2508980027710417E-3</v>
      </c>
      <c r="P1217" s="12">
        <f t="shared" si="62"/>
        <v>1.272412634560107</v>
      </c>
    </row>
    <row r="1218" spans="11:16" ht="12.5" x14ac:dyDescent="0.25">
      <c r="K1218" s="38">
        <v>42731</v>
      </c>
      <c r="L1218" s="4">
        <f t="shared" si="60"/>
        <v>2016</v>
      </c>
      <c r="M1218" s="12">
        <f>IF(L1218=2012,M1217,M1217*(1+Data_FRED!C1080))</f>
        <v>1.5543538694106103</v>
      </c>
      <c r="N1218" s="4">
        <f t="shared" si="61"/>
        <v>-1</v>
      </c>
      <c r="O1218" s="19">
        <f>+N1218*(Data_FRED!C1080)</f>
        <v>-2.2459178098379177E-3</v>
      </c>
      <c r="P1218" s="12">
        <f t="shared" si="62"/>
        <v>1.2695549003626856</v>
      </c>
    </row>
    <row r="1219" spans="11:16" ht="12.5" x14ac:dyDescent="0.25">
      <c r="K1219" s="38">
        <v>42732</v>
      </c>
      <c r="L1219" s="4">
        <f t="shared" si="60"/>
        <v>2016</v>
      </c>
      <c r="M1219" s="12">
        <f>IF(L1219=2012,M1218,M1218*(1+Data_FRED!C1081))</f>
        <v>1.5413102638929386</v>
      </c>
      <c r="N1219" s="4">
        <f t="shared" si="61"/>
        <v>-1</v>
      </c>
      <c r="O1219" s="19">
        <f>+N1219*(Data_FRED!C1081)</f>
        <v>8.3916576362484015E-3</v>
      </c>
      <c r="P1219" s="12">
        <f t="shared" si="62"/>
        <v>1.2802085704369506</v>
      </c>
    </row>
    <row r="1220" spans="11:16" ht="12.5" x14ac:dyDescent="0.25">
      <c r="K1220" s="38">
        <v>42733</v>
      </c>
      <c r="L1220" s="4">
        <f t="shared" si="60"/>
        <v>2016</v>
      </c>
      <c r="M1220" s="12">
        <f>IF(L1220=2012,M1219,M1219*(1+Data_FRED!C1082))</f>
        <v>1.5408580638113833</v>
      </c>
      <c r="N1220" s="4">
        <f t="shared" si="61"/>
        <v>-1</v>
      </c>
      <c r="O1220" s="19">
        <f>+N1220*(Data_FRED!C1082)</f>
        <v>2.9338679703151362E-4</v>
      </c>
      <c r="P1220" s="12">
        <f t="shared" si="62"/>
        <v>1.2805841667289635</v>
      </c>
    </row>
    <row r="1221" spans="11:16" ht="12.5" x14ac:dyDescent="0.25">
      <c r="K1221" s="38">
        <v>42734</v>
      </c>
      <c r="L1221" s="4">
        <f t="shared" si="60"/>
        <v>2016</v>
      </c>
      <c r="M1221" s="12">
        <f>IF(L1221=2012,M1220,M1220*(1+Data_FRED!C1083))</f>
        <v>1.533696363160477</v>
      </c>
      <c r="N1221" s="4">
        <f t="shared" si="61"/>
        <v>-1</v>
      </c>
      <c r="O1221" s="19">
        <f>+N1221*(Data_FRED!C1083)</f>
        <v>4.6478652506068445E-3</v>
      </c>
      <c r="P1221" s="12">
        <f t="shared" si="62"/>
        <v>1.2865361493779803</v>
      </c>
    </row>
    <row r="1222" spans="11:16" ht="12.5" x14ac:dyDescent="0.25">
      <c r="K1222" s="38">
        <v>42738</v>
      </c>
      <c r="L1222" s="4">
        <f t="shared" si="60"/>
        <v>2017</v>
      </c>
      <c r="M1222" s="12">
        <f>IF(L1222=2012,M1221,M1221*(1+Data_FRED!C1084))</f>
        <v>1.5466572738460826</v>
      </c>
      <c r="N1222" s="4">
        <f t="shared" si="61"/>
        <v>1</v>
      </c>
      <c r="O1222" s="19">
        <f>+N1222*(Data_FRED!C1084)</f>
        <v>8.4507670468079114E-3</v>
      </c>
      <c r="P1222" s="12">
        <f t="shared" si="62"/>
        <v>1.2974083666736709</v>
      </c>
    </row>
    <row r="1223" spans="11:16" ht="12.5" x14ac:dyDescent="0.25">
      <c r="K1223" s="38">
        <v>42739</v>
      </c>
      <c r="L1223" s="4">
        <f t="shared" si="60"/>
        <v>2017</v>
      </c>
      <c r="M1223" s="12">
        <f>IF(L1223=2012,M1222,M1222*(1+Data_FRED!C1085))</f>
        <v>1.5554824977332422</v>
      </c>
      <c r="N1223" s="4">
        <f t="shared" si="61"/>
        <v>1</v>
      </c>
      <c r="O1223" s="19">
        <f>+N1223*(Data_FRED!C1085)</f>
        <v>5.7059983723568549E-3</v>
      </c>
      <c r="P1223" s="12">
        <f t="shared" si="62"/>
        <v>1.3048113767021929</v>
      </c>
    </row>
    <row r="1224" spans="11:16" ht="12.5" x14ac:dyDescent="0.25">
      <c r="K1224" s="38">
        <v>42740</v>
      </c>
      <c r="L1224" s="4">
        <f t="shared" si="60"/>
        <v>2017</v>
      </c>
      <c r="M1224" s="12">
        <f>IF(L1224=2012,M1223,M1223*(1+Data_FRED!C1086))</f>
        <v>1.5542832711212633</v>
      </c>
      <c r="N1224" s="4">
        <f t="shared" si="61"/>
        <v>1</v>
      </c>
      <c r="O1224" s="19">
        <f>+N1224*(Data_FRED!C1086)</f>
        <v>-7.7096760248118474E-4</v>
      </c>
      <c r="P1224" s="12">
        <f t="shared" si="62"/>
        <v>1.3038054094034066</v>
      </c>
    </row>
    <row r="1225" spans="11:16" ht="12.5" x14ac:dyDescent="0.25">
      <c r="K1225" s="38">
        <v>42741</v>
      </c>
      <c r="L1225" s="4">
        <f t="shared" si="60"/>
        <v>2017</v>
      </c>
      <c r="M1225" s="12">
        <f>IF(L1225=2012,M1224,M1224*(1+Data_FRED!C1087))</f>
        <v>1.5597400453452455</v>
      </c>
      <c r="N1225" s="4">
        <f t="shared" si="61"/>
        <v>1</v>
      </c>
      <c r="O1225" s="19">
        <f>+N1225*(Data_FRED!C1087)</f>
        <v>3.5107977582784673E-3</v>
      </c>
      <c r="P1225" s="12">
        <f t="shared" si="62"/>
        <v>1.3083828065119714</v>
      </c>
    </row>
    <row r="1226" spans="11:16" ht="12.5" x14ac:dyDescent="0.25">
      <c r="K1226" s="38">
        <v>42744</v>
      </c>
      <c r="L1226" s="4">
        <f t="shared" si="60"/>
        <v>2017</v>
      </c>
      <c r="M1226" s="12">
        <f>IF(L1226=2012,M1225,M1225*(1+Data_FRED!C1088))</f>
        <v>1.5541953706779894</v>
      </c>
      <c r="N1226" s="4">
        <f t="shared" si="61"/>
        <v>1</v>
      </c>
      <c r="O1226" s="19">
        <f>+N1226*(Data_FRED!C1088)</f>
        <v>-3.5548710080266039E-3</v>
      </c>
      <c r="P1226" s="12">
        <f t="shared" si="62"/>
        <v>1.3037316744057015</v>
      </c>
    </row>
    <row r="1227" spans="11:16" ht="12.5" x14ac:dyDescent="0.25">
      <c r="K1227" s="38">
        <v>42745</v>
      </c>
      <c r="L1227" s="4">
        <f t="shared" si="60"/>
        <v>2017</v>
      </c>
      <c r="M1227" s="12">
        <f>IF(L1227=2012,M1226,M1226*(1+Data_FRED!C1089))</f>
        <v>1.5541953706779894</v>
      </c>
      <c r="N1227" s="4">
        <f t="shared" si="61"/>
        <v>1</v>
      </c>
      <c r="O1227" s="19">
        <f>+N1227*(Data_FRED!C1089)</f>
        <v>0</v>
      </c>
      <c r="P1227" s="12">
        <f t="shared" si="62"/>
        <v>1.3037316744057015</v>
      </c>
    </row>
    <row r="1228" spans="11:16" ht="12.5" x14ac:dyDescent="0.25">
      <c r="K1228" s="38">
        <v>42746</v>
      </c>
      <c r="L1228" s="4">
        <f t="shared" si="60"/>
        <v>2017</v>
      </c>
      <c r="M1228" s="12">
        <f>IF(L1228=2012,M1227,M1227*(1+Data_FRED!C1090))</f>
        <v>1.5585868574098258</v>
      </c>
      <c r="N1228" s="4">
        <f t="shared" si="61"/>
        <v>1</v>
      </c>
      <c r="O1228" s="19">
        <f>+N1228*(Data_FRED!C1090)</f>
        <v>2.8255693040190599E-3</v>
      </c>
      <c r="P1228" s="12">
        <f t="shared" si="62"/>
        <v>1.3074154586055797</v>
      </c>
    </row>
    <row r="1229" spans="11:16" ht="12.5" x14ac:dyDescent="0.25">
      <c r="K1229" s="38">
        <v>42747</v>
      </c>
      <c r="L1229" s="4">
        <f t="shared" si="60"/>
        <v>2017</v>
      </c>
      <c r="M1229" s="12">
        <f>IF(L1229=2012,M1228,M1228*(1+Data_FRED!C1091))</f>
        <v>1.5552404833003257</v>
      </c>
      <c r="N1229" s="4">
        <f t="shared" si="61"/>
        <v>1</v>
      </c>
      <c r="O1229" s="19">
        <f>+N1229*(Data_FRED!C1091)</f>
        <v>-2.1470565426564801E-3</v>
      </c>
      <c r="P1229" s="12">
        <f t="shared" si="62"/>
        <v>1.3046083636912105</v>
      </c>
    </row>
    <row r="1230" spans="11:16" ht="12.5" x14ac:dyDescent="0.25">
      <c r="K1230" s="38">
        <v>42748</v>
      </c>
      <c r="L1230" s="4">
        <f t="shared" si="60"/>
        <v>2017</v>
      </c>
      <c r="M1230" s="12">
        <f>IF(L1230=2012,M1229,M1229*(1+Data_FRED!C1092))</f>
        <v>1.5581148053756804</v>
      </c>
      <c r="N1230" s="4">
        <f t="shared" si="61"/>
        <v>1</v>
      </c>
      <c r="O1230" s="19">
        <f>+N1230*(Data_FRED!C1092)</f>
        <v>1.8481528138047062E-3</v>
      </c>
      <c r="P1230" s="12">
        <f t="shared" si="62"/>
        <v>1.3070194793094796</v>
      </c>
    </row>
    <row r="1231" spans="11:16" ht="12.5" x14ac:dyDescent="0.25">
      <c r="K1231" s="38">
        <v>42752</v>
      </c>
      <c r="L1231" s="4">
        <f t="shared" si="60"/>
        <v>2017</v>
      </c>
      <c r="M1231" s="12">
        <f>IF(L1231=2012,M1230,M1230*(1+Data_FRED!C1093))</f>
        <v>1.5534842216801452</v>
      </c>
      <c r="N1231" s="4">
        <f t="shared" si="61"/>
        <v>1</v>
      </c>
      <c r="O1231" s="19">
        <f>+N1231*(Data_FRED!C1093)</f>
        <v>-2.9719143156583245E-3</v>
      </c>
      <c r="P1231" s="12">
        <f t="shared" si="62"/>
        <v>1.3031351294080755</v>
      </c>
    </row>
    <row r="1232" spans="11:16" ht="12.5" x14ac:dyDescent="0.25">
      <c r="K1232" s="38">
        <v>42753</v>
      </c>
      <c r="L1232" s="4">
        <f t="shared" si="60"/>
        <v>2017</v>
      </c>
      <c r="M1232" s="12">
        <f>IF(L1232=2012,M1231,M1231*(1+Data_FRED!C1094))</f>
        <v>1.5562217721758775</v>
      </c>
      <c r="N1232" s="4">
        <f t="shared" si="61"/>
        <v>1</v>
      </c>
      <c r="O1232" s="19">
        <f>+N1232*(Data_FRED!C1094)</f>
        <v>1.7622003864136812E-3</v>
      </c>
      <c r="P1232" s="12">
        <f t="shared" si="62"/>
        <v>1.3054315146366677</v>
      </c>
    </row>
    <row r="1233" spans="11:16" ht="12.5" x14ac:dyDescent="0.25">
      <c r="K1233" s="38">
        <v>42754</v>
      </c>
      <c r="L1233" s="4">
        <f t="shared" ref="L1233:L1296" si="63">+YEAR(K1233)</f>
        <v>2017</v>
      </c>
      <c r="M1233" s="12">
        <f>IF(L1233=2012,M1232,M1232*(1+Data_FRED!C1095))</f>
        <v>1.5505946936388733</v>
      </c>
      <c r="N1233" s="4">
        <f t="shared" ref="N1233:N1296" si="64">+SUMIF($C$143:$C$153,L1233,$D$143:$D$153)</f>
        <v>1</v>
      </c>
      <c r="O1233" s="19">
        <f>+N1233*(Data_FRED!C1095)</f>
        <v>-3.6158590231882884E-3</v>
      </c>
      <c r="P1233" s="12">
        <f t="shared" ref="P1233:P1296" si="65">P1232*(1+O1233)</f>
        <v>1.3007112583153144</v>
      </c>
    </row>
    <row r="1234" spans="11:16" ht="12.5" x14ac:dyDescent="0.25">
      <c r="K1234" s="38">
        <v>42755</v>
      </c>
      <c r="L1234" s="4">
        <f t="shared" si="63"/>
        <v>2017</v>
      </c>
      <c r="M1234" s="12">
        <f>IF(L1234=2012,M1233,M1233*(1+Data_FRED!C1096))</f>
        <v>1.5558055173147722</v>
      </c>
      <c r="N1234" s="4">
        <f t="shared" si="64"/>
        <v>1</v>
      </c>
      <c r="O1234" s="19">
        <f>+N1234*(Data_FRED!C1096)</f>
        <v>3.3605323797867037E-3</v>
      </c>
      <c r="P1234" s="12">
        <f t="shared" si="65"/>
        <v>1.3050823406156362</v>
      </c>
    </row>
    <row r="1235" spans="11:16" ht="12.5" x14ac:dyDescent="0.25">
      <c r="K1235" s="38">
        <v>42758</v>
      </c>
      <c r="L1235" s="4">
        <f t="shared" si="63"/>
        <v>2017</v>
      </c>
      <c r="M1235" s="12">
        <f>IF(L1235=2012,M1234,M1234*(1+Data_FRED!C1097))</f>
        <v>1.5516146404253739</v>
      </c>
      <c r="N1235" s="4">
        <f t="shared" si="64"/>
        <v>1</v>
      </c>
      <c r="O1235" s="19">
        <f>+N1235*(Data_FRED!C1097)</f>
        <v>-2.6937022929649501E-3</v>
      </c>
      <c r="P1235" s="12">
        <f t="shared" si="65"/>
        <v>1.3015668373222118</v>
      </c>
    </row>
    <row r="1236" spans="11:16" ht="12.5" x14ac:dyDescent="0.25">
      <c r="K1236" s="38">
        <v>42759</v>
      </c>
      <c r="L1236" s="4">
        <f t="shared" si="63"/>
        <v>2017</v>
      </c>
      <c r="M1236" s="12">
        <f>IF(L1236=2012,M1235,M1235*(1+Data_FRED!C1098))</f>
        <v>1.561766993098864</v>
      </c>
      <c r="N1236" s="4">
        <f t="shared" si="64"/>
        <v>1</v>
      </c>
      <c r="O1236" s="19">
        <f>+N1236*(Data_FRED!C1098)</f>
        <v>6.5430889919335022E-3</v>
      </c>
      <c r="P1236" s="12">
        <f t="shared" si="65"/>
        <v>1.3100831049677606</v>
      </c>
    </row>
    <row r="1237" spans="11:16" ht="12.5" x14ac:dyDescent="0.25">
      <c r="K1237" s="38">
        <v>42760</v>
      </c>
      <c r="L1237" s="4">
        <f t="shared" si="63"/>
        <v>2017</v>
      </c>
      <c r="M1237" s="12">
        <f>IF(L1237=2012,M1236,M1236*(1+Data_FRED!C1099))</f>
        <v>1.5742518080902841</v>
      </c>
      <c r="N1237" s="4">
        <f t="shared" si="64"/>
        <v>1</v>
      </c>
      <c r="O1237" s="19">
        <f>+N1237*(Data_FRED!C1099)</f>
        <v>7.9940317900096345E-3</v>
      </c>
      <c r="P1237" s="12">
        <f t="shared" si="65"/>
        <v>1.3205559509564273</v>
      </c>
    </row>
    <row r="1238" spans="11:16" ht="12.5" x14ac:dyDescent="0.25">
      <c r="K1238" s="38">
        <v>42761</v>
      </c>
      <c r="L1238" s="4">
        <f t="shared" si="63"/>
        <v>2017</v>
      </c>
      <c r="M1238" s="12">
        <f>IF(L1238=2012,M1237,M1237*(1+Data_FRED!C1100))</f>
        <v>1.57309382910175</v>
      </c>
      <c r="N1238" s="4">
        <f t="shared" si="64"/>
        <v>1</v>
      </c>
      <c r="O1238" s="19">
        <f>+N1238*(Data_FRED!C1100)</f>
        <v>-7.355741836108801E-4</v>
      </c>
      <c r="P1238" s="12">
        <f t="shared" si="65"/>
        <v>1.31958458409089</v>
      </c>
    </row>
    <row r="1239" spans="11:16" ht="12.5" x14ac:dyDescent="0.25">
      <c r="K1239" s="38">
        <v>42762</v>
      </c>
      <c r="L1239" s="4">
        <f t="shared" si="63"/>
        <v>2017</v>
      </c>
      <c r="M1239" s="12">
        <f>IF(L1239=2012,M1238,M1238*(1+Data_FRED!C1101))</f>
        <v>1.5717302025955282</v>
      </c>
      <c r="N1239" s="4">
        <f t="shared" si="64"/>
        <v>1</v>
      </c>
      <c r="O1239" s="19">
        <f>+N1239*(Data_FRED!C1101)</f>
        <v>-8.6684371967846608E-4</v>
      </c>
      <c r="P1239" s="12">
        <f t="shared" si="65"/>
        <v>1.3184407104815863</v>
      </c>
    </row>
    <row r="1240" spans="11:16" ht="12.5" x14ac:dyDescent="0.25">
      <c r="K1240" s="38">
        <v>42765</v>
      </c>
      <c r="L1240" s="4">
        <f t="shared" si="63"/>
        <v>2017</v>
      </c>
      <c r="M1240" s="12">
        <f>IF(L1240=2012,M1239,M1239*(1+Data_FRED!C1102))</f>
        <v>1.562256353270288</v>
      </c>
      <c r="N1240" s="4">
        <f t="shared" si="64"/>
        <v>1</v>
      </c>
      <c r="O1240" s="19">
        <f>+N1240*(Data_FRED!C1102)</f>
        <v>-6.027656215802972E-3</v>
      </c>
      <c r="P1240" s="12">
        <f t="shared" si="65"/>
        <v>1.3104936031378844</v>
      </c>
    </row>
    <row r="1241" spans="11:16" ht="12.5" x14ac:dyDescent="0.25">
      <c r="K1241" s="38">
        <v>42766</v>
      </c>
      <c r="L1241" s="4">
        <f t="shared" si="63"/>
        <v>2017</v>
      </c>
      <c r="M1241" s="12">
        <f>IF(L1241=2012,M1240,M1240*(1+Data_FRED!C1103))</f>
        <v>1.5608653267024291</v>
      </c>
      <c r="N1241" s="4">
        <f t="shared" si="64"/>
        <v>1</v>
      </c>
      <c r="O1241" s="19">
        <f>+N1241*(Data_FRED!C1103)</f>
        <v>-8.9039584633273847E-4</v>
      </c>
      <c r="P1241" s="12">
        <f t="shared" si="65"/>
        <v>1.3093267450770047</v>
      </c>
    </row>
    <row r="1242" spans="11:16" ht="12.5" x14ac:dyDescent="0.25">
      <c r="K1242" s="38">
        <v>42767</v>
      </c>
      <c r="L1242" s="4">
        <f t="shared" si="63"/>
        <v>2017</v>
      </c>
      <c r="M1242" s="12">
        <f>IF(L1242=2012,M1241,M1241*(1+Data_FRED!C1104))</f>
        <v>1.5613310092986055</v>
      </c>
      <c r="N1242" s="4">
        <f t="shared" si="64"/>
        <v>1</v>
      </c>
      <c r="O1242" s="19">
        <f>+N1242*(Data_FRED!C1104)</f>
        <v>2.983489915560355E-4</v>
      </c>
      <c r="P1242" s="12">
        <f t="shared" si="65"/>
        <v>1.3097173813910157</v>
      </c>
    </row>
    <row r="1243" spans="11:16" ht="12.5" x14ac:dyDescent="0.25">
      <c r="K1243" s="38">
        <v>42768</v>
      </c>
      <c r="L1243" s="4">
        <f t="shared" si="63"/>
        <v>2017</v>
      </c>
      <c r="M1243" s="12">
        <f>IF(L1243=2012,M1242,M1242*(1+Data_FRED!C1105))</f>
        <v>1.5622211638320094</v>
      </c>
      <c r="N1243" s="4">
        <f t="shared" si="64"/>
        <v>1</v>
      </c>
      <c r="O1243" s="19">
        <f>+N1243*(Data_FRED!C1105)</f>
        <v>5.7012544303699489E-4</v>
      </c>
      <c r="P1243" s="12">
        <f t="shared" si="65"/>
        <v>1.3104640845933346</v>
      </c>
    </row>
    <row r="1244" spans="11:16" ht="12.5" x14ac:dyDescent="0.25">
      <c r="K1244" s="38">
        <v>42769</v>
      </c>
      <c r="L1244" s="4">
        <f t="shared" si="63"/>
        <v>2017</v>
      </c>
      <c r="M1244" s="12">
        <f>IF(L1244=2012,M1243,M1243*(1+Data_FRED!C1106))</f>
        <v>1.5735294168243272</v>
      </c>
      <c r="N1244" s="4">
        <f t="shared" si="64"/>
        <v>1</v>
      </c>
      <c r="O1244" s="19">
        <f>+N1244*(Data_FRED!C1106)</f>
        <v>7.2385736758165571E-3</v>
      </c>
      <c r="P1244" s="12">
        <f t="shared" si="65"/>
        <v>1.3199499754191748</v>
      </c>
    </row>
    <row r="1245" spans="11:16" ht="12.5" x14ac:dyDescent="0.25">
      <c r="K1245" s="38">
        <v>42772</v>
      </c>
      <c r="L1245" s="4">
        <f t="shared" si="63"/>
        <v>2017</v>
      </c>
      <c r="M1245" s="12">
        <f>IF(L1245=2012,M1244,M1244*(1+Data_FRED!C1107))</f>
        <v>1.57019722111819</v>
      </c>
      <c r="N1245" s="4">
        <f t="shared" si="64"/>
        <v>1</v>
      </c>
      <c r="O1245" s="19">
        <f>+N1245*(Data_FRED!C1107)</f>
        <v>-2.1176570774647531E-3</v>
      </c>
      <c r="P1245" s="12">
        <f t="shared" si="65"/>
        <v>1.3171547740118288</v>
      </c>
    </row>
    <row r="1246" spans="11:16" ht="12.5" x14ac:dyDescent="0.25">
      <c r="K1246" s="38">
        <v>42773</v>
      </c>
      <c r="L1246" s="4">
        <f t="shared" si="63"/>
        <v>2017</v>
      </c>
      <c r="M1246" s="12">
        <f>IF(L1246=2012,M1245,M1245*(1+Data_FRED!C1108))</f>
        <v>1.5705533339218472</v>
      </c>
      <c r="N1246" s="4">
        <f t="shared" si="64"/>
        <v>1</v>
      </c>
      <c r="O1246" s="19">
        <f>+N1246*(Data_FRED!C1108)</f>
        <v>2.267949521675034E-4</v>
      </c>
      <c r="P1246" s="12">
        <f t="shared" si="65"/>
        <v>1.3174534980657979</v>
      </c>
    </row>
    <row r="1247" spans="11:16" ht="12.5" x14ac:dyDescent="0.25">
      <c r="K1247" s="38">
        <v>42774</v>
      </c>
      <c r="L1247" s="4">
        <f t="shared" si="63"/>
        <v>2017</v>
      </c>
      <c r="M1247" s="12">
        <f>IF(L1247=2012,M1246,M1246*(1+Data_FRED!C1109))</f>
        <v>1.5716419633811327</v>
      </c>
      <c r="N1247" s="4">
        <f t="shared" si="64"/>
        <v>1</v>
      </c>
      <c r="O1247" s="19">
        <f>+N1247*(Data_FRED!C1109)</f>
        <v>6.9315026479685557E-4</v>
      </c>
      <c r="P1247" s="12">
        <f t="shared" si="65"/>
        <v>1.3183666913068397</v>
      </c>
    </row>
    <row r="1248" spans="11:16" ht="12.5" x14ac:dyDescent="0.25">
      <c r="K1248" s="38">
        <v>42775</v>
      </c>
      <c r="L1248" s="4">
        <f t="shared" si="63"/>
        <v>2017</v>
      </c>
      <c r="M1248" s="12">
        <f>IF(L1248=2012,M1247,M1247*(1+Data_FRED!C1110))</f>
        <v>1.5806568685408211</v>
      </c>
      <c r="N1248" s="4">
        <f t="shared" si="64"/>
        <v>1</v>
      </c>
      <c r="O1248" s="19">
        <f>+N1248*(Data_FRED!C1110)</f>
        <v>5.7359789123306989E-3</v>
      </c>
      <c r="P1248" s="12">
        <f t="shared" si="65"/>
        <v>1.3259288148468951</v>
      </c>
    </row>
    <row r="1249" spans="11:16" ht="12.5" x14ac:dyDescent="0.25">
      <c r="K1249" s="38">
        <v>42776</v>
      </c>
      <c r="L1249" s="4">
        <f t="shared" si="63"/>
        <v>2017</v>
      </c>
      <c r="M1249" s="12">
        <f>IF(L1249=2012,M1248,M1248*(1+Data_FRED!C1111))</f>
        <v>1.5862835571936131</v>
      </c>
      <c r="N1249" s="4">
        <f t="shared" si="64"/>
        <v>1</v>
      </c>
      <c r="O1249" s="19">
        <f>+N1249*(Data_FRED!C1111)</f>
        <v>3.559715435258431E-3</v>
      </c>
      <c r="P1249" s="12">
        <f t="shared" si="65"/>
        <v>1.3306487441151595</v>
      </c>
    </row>
    <row r="1250" spans="11:16" ht="12.5" x14ac:dyDescent="0.25">
      <c r="K1250" s="38">
        <v>42779</v>
      </c>
      <c r="L1250" s="4">
        <f t="shared" si="63"/>
        <v>2017</v>
      </c>
      <c r="M1250" s="12">
        <f>IF(L1250=2012,M1249,M1249*(1+Data_FRED!C1112))</f>
        <v>1.5945832715511727</v>
      </c>
      <c r="N1250" s="4">
        <f t="shared" si="64"/>
        <v>1</v>
      </c>
      <c r="O1250" s="19">
        <f>+N1250*(Data_FRED!C1112)</f>
        <v>5.2321757481008707E-3</v>
      </c>
      <c r="P1250" s="12">
        <f t="shared" si="65"/>
        <v>1.3376109322033598</v>
      </c>
    </row>
    <row r="1251" spans="11:16" ht="12.5" x14ac:dyDescent="0.25">
      <c r="K1251" s="38">
        <v>42780</v>
      </c>
      <c r="L1251" s="4">
        <f t="shared" si="63"/>
        <v>2017</v>
      </c>
      <c r="M1251" s="12">
        <f>IF(L1251=2012,M1250,M1250*(1+Data_FRED!C1113))</f>
        <v>1.6009604785017815</v>
      </c>
      <c r="N1251" s="4">
        <f t="shared" si="64"/>
        <v>1</v>
      </c>
      <c r="O1251" s="19">
        <f>+N1251*(Data_FRED!C1113)</f>
        <v>3.9992937743571818E-3</v>
      </c>
      <c r="P1251" s="12">
        <f t="shared" si="65"/>
        <v>1.3429604312770327</v>
      </c>
    </row>
    <row r="1252" spans="11:16" ht="12.5" x14ac:dyDescent="0.25">
      <c r="K1252" s="38">
        <v>42781</v>
      </c>
      <c r="L1252" s="4">
        <f t="shared" si="63"/>
        <v>2017</v>
      </c>
      <c r="M1252" s="12">
        <f>IF(L1252=2012,M1251,M1251*(1+Data_FRED!C1114))</f>
        <v>1.6089331369491668</v>
      </c>
      <c r="N1252" s="4">
        <f t="shared" si="64"/>
        <v>1</v>
      </c>
      <c r="O1252" s="19">
        <f>+N1252*(Data_FRED!C1114)</f>
        <v>4.9799220870501608E-3</v>
      </c>
      <c r="P1252" s="12">
        <f t="shared" si="65"/>
        <v>1.3496482695907834</v>
      </c>
    </row>
    <row r="1253" spans="11:16" ht="12.5" x14ac:dyDescent="0.25">
      <c r="K1253" s="38">
        <v>42782</v>
      </c>
      <c r="L1253" s="4">
        <f t="shared" si="63"/>
        <v>2017</v>
      </c>
      <c r="M1253" s="12">
        <f>IF(L1253=2012,M1252,M1252*(1+Data_FRED!C1115))</f>
        <v>1.6075422478467507</v>
      </c>
      <c r="N1253" s="4">
        <f t="shared" si="64"/>
        <v>1</v>
      </c>
      <c r="O1253" s="19">
        <f>+N1253*(Data_FRED!C1115)</f>
        <v>-8.644791200295176E-4</v>
      </c>
      <c r="P1253" s="12">
        <f t="shared" si="65"/>
        <v>1.3484815268423382</v>
      </c>
    </row>
    <row r="1254" spans="11:16" ht="12.5" x14ac:dyDescent="0.25">
      <c r="K1254" s="38">
        <v>42783</v>
      </c>
      <c r="L1254" s="4">
        <f t="shared" si="63"/>
        <v>2017</v>
      </c>
      <c r="M1254" s="12">
        <f>IF(L1254=2012,M1253,M1253*(1+Data_FRED!C1116))</f>
        <v>1.6102383762745065</v>
      </c>
      <c r="N1254" s="4">
        <f t="shared" si="64"/>
        <v>1</v>
      </c>
      <c r="O1254" s="19">
        <f>+N1254*(Data_FRED!C1116)</f>
        <v>1.6771742275309119E-3</v>
      </c>
      <c r="P1254" s="12">
        <f t="shared" si="65"/>
        <v>1.3507431653054598</v>
      </c>
    </row>
    <row r="1255" spans="11:16" ht="12.5" x14ac:dyDescent="0.25">
      <c r="K1255" s="38">
        <v>42787</v>
      </c>
      <c r="L1255" s="4">
        <f t="shared" si="63"/>
        <v>2017</v>
      </c>
      <c r="M1255" s="12">
        <f>IF(L1255=2012,M1254,M1254*(1+Data_FRED!C1117))</f>
        <v>1.6199478917620564</v>
      </c>
      <c r="N1255" s="4">
        <f t="shared" si="64"/>
        <v>1</v>
      </c>
      <c r="O1255" s="19">
        <f>+N1255*(Data_FRED!C1117)</f>
        <v>6.0298621810357042E-3</v>
      </c>
      <c r="P1255" s="12">
        <f t="shared" si="65"/>
        <v>1.3588879604342277</v>
      </c>
    </row>
    <row r="1256" spans="11:16" ht="12.5" x14ac:dyDescent="0.25">
      <c r="K1256" s="38">
        <v>42788</v>
      </c>
      <c r="L1256" s="4">
        <f t="shared" si="63"/>
        <v>2017</v>
      </c>
      <c r="M1256" s="12">
        <f>IF(L1256=2012,M1255,M1255*(1+Data_FRED!C1118))</f>
        <v>1.6181937075024453</v>
      </c>
      <c r="N1256" s="4">
        <f t="shared" si="64"/>
        <v>1</v>
      </c>
      <c r="O1256" s="19">
        <f>+N1256*(Data_FRED!C1118)</f>
        <v>-1.0828646208509895E-3</v>
      </c>
      <c r="P1256" s="12">
        <f t="shared" si="65"/>
        <v>1.3574164687381731</v>
      </c>
    </row>
    <row r="1257" spans="11:16" ht="12.5" x14ac:dyDescent="0.25">
      <c r="K1257" s="38">
        <v>42789</v>
      </c>
      <c r="L1257" s="4">
        <f t="shared" si="63"/>
        <v>2017</v>
      </c>
      <c r="M1257" s="12">
        <f>IF(L1257=2012,M1256,M1256*(1+Data_FRED!C1119))</f>
        <v>1.6188715738866786</v>
      </c>
      <c r="N1257" s="4">
        <f t="shared" si="64"/>
        <v>1</v>
      </c>
      <c r="O1257" s="19">
        <f>+N1257*(Data_FRED!C1119)</f>
        <v>4.1890311468295642E-4</v>
      </c>
      <c r="P1257" s="12">
        <f t="shared" si="65"/>
        <v>1.3579850947248497</v>
      </c>
    </row>
    <row r="1258" spans="11:16" ht="12.5" x14ac:dyDescent="0.25">
      <c r="K1258" s="38">
        <v>42790</v>
      </c>
      <c r="L1258" s="4">
        <f t="shared" si="63"/>
        <v>2017</v>
      </c>
      <c r="M1258" s="12">
        <f>IF(L1258=2012,M1257,M1257*(1+Data_FRED!C1120))</f>
        <v>1.621287315394029</v>
      </c>
      <c r="N1258" s="4">
        <f t="shared" si="64"/>
        <v>1</v>
      </c>
      <c r="O1258" s="19">
        <f>+N1258*(Data_FRED!C1120)</f>
        <v>1.4922378935534736E-3</v>
      </c>
      <c r="P1258" s="12">
        <f t="shared" si="65"/>
        <v>1.3600115315420791</v>
      </c>
    </row>
    <row r="1259" spans="11:16" ht="12.5" x14ac:dyDescent="0.25">
      <c r="K1259" s="38">
        <v>42793</v>
      </c>
      <c r="L1259" s="4">
        <f t="shared" si="63"/>
        <v>2017</v>
      </c>
      <c r="M1259" s="12">
        <f>IF(L1259=2012,M1258,M1258*(1+Data_FRED!C1121))</f>
        <v>1.6229369791188921</v>
      </c>
      <c r="N1259" s="4">
        <f t="shared" si="64"/>
        <v>1</v>
      </c>
      <c r="O1259" s="19">
        <f>+N1259*(Data_FRED!C1121)</f>
        <v>1.0175023940541276E-3</v>
      </c>
      <c r="P1259" s="12">
        <f t="shared" si="65"/>
        <v>1.3613953465313644</v>
      </c>
    </row>
    <row r="1260" spans="11:16" ht="12.5" x14ac:dyDescent="0.25">
      <c r="K1260" s="38">
        <v>42794</v>
      </c>
      <c r="L1260" s="4">
        <f t="shared" si="63"/>
        <v>2017</v>
      </c>
      <c r="M1260" s="12">
        <f>IF(L1260=2012,M1259,M1259*(1+Data_FRED!C1122))</f>
        <v>1.6187471065539927</v>
      </c>
      <c r="N1260" s="4">
        <f t="shared" si="64"/>
        <v>1</v>
      </c>
      <c r="O1260" s="19">
        <f>+N1260*(Data_FRED!C1122)</f>
        <v>-2.5816606675474183E-3</v>
      </c>
      <c r="P1260" s="12">
        <f t="shared" si="65"/>
        <v>1.3578806857122423</v>
      </c>
    </row>
    <row r="1261" spans="11:16" ht="12.5" x14ac:dyDescent="0.25">
      <c r="K1261" s="38">
        <v>42795</v>
      </c>
      <c r="L1261" s="4">
        <f t="shared" si="63"/>
        <v>2017</v>
      </c>
      <c r="M1261" s="12">
        <f>IF(L1261=2012,M1260,M1260*(1+Data_FRED!C1123))</f>
        <v>1.6407316055222452</v>
      </c>
      <c r="N1261" s="4">
        <f t="shared" si="64"/>
        <v>1</v>
      </c>
      <c r="O1261" s="19">
        <f>+N1261*(Data_FRED!C1123)</f>
        <v>1.3581181939563836E-2</v>
      </c>
      <c r="P1261" s="12">
        <f t="shared" si="65"/>
        <v>1.37632231035712</v>
      </c>
    </row>
    <row r="1262" spans="11:16" ht="12.5" x14ac:dyDescent="0.25">
      <c r="K1262" s="38">
        <v>42796</v>
      </c>
      <c r="L1262" s="4">
        <f t="shared" si="63"/>
        <v>2017</v>
      </c>
      <c r="M1262" s="12">
        <f>IF(L1262=2012,M1261,M1261*(1+Data_FRED!C1124))</f>
        <v>1.6310888610217524</v>
      </c>
      <c r="N1262" s="4">
        <f t="shared" si="64"/>
        <v>1</v>
      </c>
      <c r="O1262" s="19">
        <f>+N1262*(Data_FRED!C1124)</f>
        <v>-5.8771004764202996E-3</v>
      </c>
      <c r="P1262" s="12">
        <f t="shared" si="65"/>
        <v>1.3682335258512124</v>
      </c>
    </row>
    <row r="1263" spans="11:16" ht="12.5" x14ac:dyDescent="0.25">
      <c r="K1263" s="38">
        <v>42797</v>
      </c>
      <c r="L1263" s="4">
        <f t="shared" si="63"/>
        <v>2017</v>
      </c>
      <c r="M1263" s="12">
        <f>IF(L1263=2012,M1262,M1262*(1+Data_FRED!C1125))</f>
        <v>1.6319103889311102</v>
      </c>
      <c r="N1263" s="4">
        <f t="shared" si="64"/>
        <v>1</v>
      </c>
      <c r="O1263" s="19">
        <f>+N1263*(Data_FRED!C1125)</f>
        <v>5.0366839538305158E-4</v>
      </c>
      <c r="P1263" s="12">
        <f t="shared" si="65"/>
        <v>1.3689226618356871</v>
      </c>
    </row>
    <row r="1264" spans="11:16" ht="12.5" x14ac:dyDescent="0.25">
      <c r="K1264" s="38">
        <v>42800</v>
      </c>
      <c r="L1264" s="4">
        <f t="shared" si="63"/>
        <v>2017</v>
      </c>
      <c r="M1264" s="12">
        <f>IF(L1264=2012,M1263,M1263*(1+Data_FRED!C1126))</f>
        <v>1.6265534827321435</v>
      </c>
      <c r="N1264" s="4">
        <f t="shared" si="64"/>
        <v>1</v>
      </c>
      <c r="O1264" s="19">
        <f>+N1264*(Data_FRED!C1126)</f>
        <v>-3.2825982574175411E-3</v>
      </c>
      <c r="P1264" s="12">
        <f t="shared" si="65"/>
        <v>1.364429038691406</v>
      </c>
    </row>
    <row r="1265" spans="11:16" ht="12.5" x14ac:dyDescent="0.25">
      <c r="K1265" s="38">
        <v>42801</v>
      </c>
      <c r="L1265" s="4">
        <f t="shared" si="63"/>
        <v>2017</v>
      </c>
      <c r="M1265" s="12">
        <f>IF(L1265=2012,M1264,M1264*(1+Data_FRED!C1127))</f>
        <v>1.6218079220581092</v>
      </c>
      <c r="N1265" s="4">
        <f t="shared" si="64"/>
        <v>1</v>
      </c>
      <c r="O1265" s="19">
        <f>+N1265*(Data_FRED!C1127)</f>
        <v>-2.9175558777588639E-3</v>
      </c>
      <c r="P1265" s="12">
        <f t="shared" si="65"/>
        <v>1.3604482407297869</v>
      </c>
    </row>
    <row r="1266" spans="11:16" ht="12.5" x14ac:dyDescent="0.25">
      <c r="K1266" s="38">
        <v>42802</v>
      </c>
      <c r="L1266" s="4">
        <f t="shared" si="63"/>
        <v>2017</v>
      </c>
      <c r="M1266" s="12">
        <f>IF(L1266=2012,M1265,M1265*(1+Data_FRED!C1128))</f>
        <v>1.618099066195158</v>
      </c>
      <c r="N1266" s="4">
        <f t="shared" si="64"/>
        <v>1</v>
      </c>
      <c r="O1266" s="19">
        <f>+N1266*(Data_FRED!C1128)</f>
        <v>-2.2868650550458714E-3</v>
      </c>
      <c r="P1266" s="12">
        <f t="shared" si="65"/>
        <v>1.3573370791888633</v>
      </c>
    </row>
    <row r="1267" spans="11:16" ht="12.5" x14ac:dyDescent="0.25">
      <c r="K1267" s="38">
        <v>42803</v>
      </c>
      <c r="L1267" s="4">
        <f t="shared" si="63"/>
        <v>2017</v>
      </c>
      <c r="M1267" s="12">
        <f>IF(L1267=2012,M1266,M1266*(1+Data_FRED!C1129))</f>
        <v>1.6193927651906914</v>
      </c>
      <c r="N1267" s="4">
        <f t="shared" si="64"/>
        <v>1</v>
      </c>
      <c r="O1267" s="19">
        <f>+N1267*(Data_FRED!C1129)</f>
        <v>7.9951779378723649E-4</v>
      </c>
      <c r="P1267" s="12">
        <f t="shared" si="65"/>
        <v>1.3584222943358419</v>
      </c>
    </row>
    <row r="1268" spans="11:16" ht="12.5" x14ac:dyDescent="0.25">
      <c r="K1268" s="38">
        <v>42804</v>
      </c>
      <c r="L1268" s="4">
        <f t="shared" si="63"/>
        <v>2017</v>
      </c>
      <c r="M1268" s="12">
        <f>IF(L1268=2012,M1267,M1267*(1+Data_FRED!C1130))</f>
        <v>1.6246774074930093</v>
      </c>
      <c r="N1268" s="4">
        <f t="shared" si="64"/>
        <v>1</v>
      </c>
      <c r="O1268" s="19">
        <f>+N1268*(Data_FRED!C1130)</f>
        <v>3.2633480993077457E-3</v>
      </c>
      <c r="P1268" s="12">
        <f t="shared" si="65"/>
        <v>1.3628552991481202</v>
      </c>
    </row>
    <row r="1269" spans="11:16" ht="12.5" x14ac:dyDescent="0.25">
      <c r="K1269" s="38">
        <v>42807</v>
      </c>
      <c r="L1269" s="4">
        <f t="shared" si="63"/>
        <v>2017</v>
      </c>
      <c r="M1269" s="12">
        <f>IF(L1269=2012,M1268,M1268*(1+Data_FRED!C1131))</f>
        <v>1.6252730452987523</v>
      </c>
      <c r="N1269" s="4">
        <f t="shared" si="64"/>
        <v>1</v>
      </c>
      <c r="O1269" s="19">
        <f>+N1269*(Data_FRED!C1131)</f>
        <v>3.6661912266134326E-4</v>
      </c>
      <c r="P1269" s="12">
        <f t="shared" si="65"/>
        <v>1.3633549479622085</v>
      </c>
    </row>
    <row r="1270" spans="11:16" ht="12.5" x14ac:dyDescent="0.25">
      <c r="K1270" s="38">
        <v>42808</v>
      </c>
      <c r="L1270" s="4">
        <f t="shared" si="63"/>
        <v>2017</v>
      </c>
      <c r="M1270" s="12">
        <f>IF(L1270=2012,M1269,M1269*(1+Data_FRED!C1132))</f>
        <v>1.6197719175027196</v>
      </c>
      <c r="N1270" s="4">
        <f t="shared" si="64"/>
        <v>1</v>
      </c>
      <c r="O1270" s="19">
        <f>+N1270*(Data_FRED!C1132)</f>
        <v>-3.3847406821550332E-3</v>
      </c>
      <c r="P1270" s="12">
        <f t="shared" si="65"/>
        <v>1.3587403450056235</v>
      </c>
    </row>
    <row r="1271" spans="11:16" ht="12.5" x14ac:dyDescent="0.25">
      <c r="K1271" s="38">
        <v>42809</v>
      </c>
      <c r="L1271" s="4">
        <f t="shared" si="63"/>
        <v>2017</v>
      </c>
      <c r="M1271" s="12">
        <f>IF(L1271=2012,M1270,M1270*(1+Data_FRED!C1133))</f>
        <v>1.6332805794369776</v>
      </c>
      <c r="N1271" s="4">
        <f t="shared" si="64"/>
        <v>1</v>
      </c>
      <c r="O1271" s="19">
        <f>+N1271*(Data_FRED!C1133)</f>
        <v>8.3398543883171257E-3</v>
      </c>
      <c r="P1271" s="12">
        <f t="shared" si="65"/>
        <v>1.370072041634502</v>
      </c>
    </row>
    <row r="1272" spans="11:16" ht="12.5" x14ac:dyDescent="0.25">
      <c r="K1272" s="38">
        <v>42810</v>
      </c>
      <c r="L1272" s="4">
        <f t="shared" si="63"/>
        <v>2017</v>
      </c>
      <c r="M1272" s="12">
        <f>IF(L1272=2012,M1271,M1271*(1+Data_FRED!C1134))</f>
        <v>1.6306216288773232</v>
      </c>
      <c r="N1272" s="4">
        <f t="shared" si="64"/>
        <v>1</v>
      </c>
      <c r="O1272" s="19">
        <f>+N1272*(Data_FRED!C1134)</f>
        <v>-1.6279814951152382E-3</v>
      </c>
      <c r="P1272" s="12">
        <f t="shared" si="65"/>
        <v>1.3678415897037464</v>
      </c>
    </row>
    <row r="1273" spans="11:16" ht="12.5" x14ac:dyDescent="0.25">
      <c r="K1273" s="38">
        <v>42811</v>
      </c>
      <c r="L1273" s="4">
        <f t="shared" si="63"/>
        <v>2017</v>
      </c>
      <c r="M1273" s="12">
        <f>IF(L1273=2012,M1272,M1272*(1+Data_FRED!C1135))</f>
        <v>1.6284769888804675</v>
      </c>
      <c r="N1273" s="4">
        <f t="shared" si="64"/>
        <v>1</v>
      </c>
      <c r="O1273" s="19">
        <f>+N1273*(Data_FRED!C1135)</f>
        <v>-1.315228474144621E-3</v>
      </c>
      <c r="P1273" s="12">
        <f t="shared" si="65"/>
        <v>1.3660425654968487</v>
      </c>
    </row>
    <row r="1274" spans="11:16" ht="12.5" x14ac:dyDescent="0.25">
      <c r="K1274" s="38">
        <v>42814</v>
      </c>
      <c r="L1274" s="4">
        <f t="shared" si="63"/>
        <v>2017</v>
      </c>
      <c r="M1274" s="12">
        <f>IF(L1274=2012,M1273,M1273*(1+Data_FRED!C1136))</f>
        <v>1.6252006499410798</v>
      </c>
      <c r="N1274" s="4">
        <f t="shared" si="64"/>
        <v>1</v>
      </c>
      <c r="O1274" s="19">
        <f>+N1274*(Data_FRED!C1136)</f>
        <v>-2.0119037369022092E-3</v>
      </c>
      <c r="P1274" s="12">
        <f t="shared" si="65"/>
        <v>1.3632942193545581</v>
      </c>
    </row>
    <row r="1275" spans="11:16" ht="12.5" x14ac:dyDescent="0.25">
      <c r="K1275" s="38">
        <v>42815</v>
      </c>
      <c r="L1275" s="4">
        <f t="shared" si="63"/>
        <v>2017</v>
      </c>
      <c r="M1275" s="12">
        <f>IF(L1275=2012,M1274,M1274*(1+Data_FRED!C1137))</f>
        <v>1.6049090198959377</v>
      </c>
      <c r="N1275" s="4">
        <f t="shared" si="64"/>
        <v>1</v>
      </c>
      <c r="O1275" s="19">
        <f>+N1275*(Data_FRED!C1137)</f>
        <v>-1.2485615265953647E-2</v>
      </c>
      <c r="P1275" s="12">
        <f t="shared" si="65"/>
        <v>1.3462726522373984</v>
      </c>
    </row>
    <row r="1276" spans="11:16" ht="12.5" x14ac:dyDescent="0.25">
      <c r="K1276" s="38">
        <v>42816</v>
      </c>
      <c r="L1276" s="4">
        <f t="shared" si="63"/>
        <v>2017</v>
      </c>
      <c r="M1276" s="12">
        <f>IF(L1276=2012,M1275,M1275*(1+Data_FRED!C1138))</f>
        <v>1.6079392999277125</v>
      </c>
      <c r="N1276" s="4">
        <f t="shared" si="64"/>
        <v>1</v>
      </c>
      <c r="O1276" s="19">
        <f>+N1276*(Data_FRED!C1138)</f>
        <v>1.8881319714754499E-3</v>
      </c>
      <c r="P1276" s="12">
        <f t="shared" si="65"/>
        <v>1.3488145926744108</v>
      </c>
    </row>
    <row r="1277" spans="11:16" ht="12.5" x14ac:dyDescent="0.25">
      <c r="K1277" s="38">
        <v>42817</v>
      </c>
      <c r="L1277" s="4">
        <f t="shared" si="63"/>
        <v>2017</v>
      </c>
      <c r="M1277" s="12">
        <f>IF(L1277=2012,M1276,M1276*(1+Data_FRED!C1139))</f>
        <v>1.6062335395734624</v>
      </c>
      <c r="N1277" s="4">
        <f t="shared" si="64"/>
        <v>1</v>
      </c>
      <c r="O1277" s="19">
        <f>+N1277*(Data_FRED!C1139)</f>
        <v>-1.0608362855033045E-3</v>
      </c>
      <c r="P1277" s="12">
        <f t="shared" si="65"/>
        <v>1.3473837212120854</v>
      </c>
    </row>
    <row r="1278" spans="11:16" ht="12.5" x14ac:dyDescent="0.25">
      <c r="K1278" s="38">
        <v>42818</v>
      </c>
      <c r="L1278" s="4">
        <f t="shared" si="63"/>
        <v>2017</v>
      </c>
      <c r="M1278" s="12">
        <f>IF(L1278=2012,M1277,M1277*(1+Data_FRED!C1140))</f>
        <v>1.6048772993668472</v>
      </c>
      <c r="N1278" s="4">
        <f t="shared" si="64"/>
        <v>1</v>
      </c>
      <c r="O1278" s="19">
        <f>+N1278*(Data_FRED!C1140)</f>
        <v>-8.4436053238891068E-4</v>
      </c>
      <c r="P1278" s="12">
        <f t="shared" si="65"/>
        <v>1.3462460435759107</v>
      </c>
    </row>
    <row r="1279" spans="11:16" ht="12.5" x14ac:dyDescent="0.25">
      <c r="K1279" s="38">
        <v>42821</v>
      </c>
      <c r="L1279" s="4">
        <f t="shared" si="63"/>
        <v>2017</v>
      </c>
      <c r="M1279" s="12">
        <f>IF(L1279=2012,M1278,M1278*(1+Data_FRED!C1141))</f>
        <v>1.6032400782483331</v>
      </c>
      <c r="N1279" s="4">
        <f t="shared" si="64"/>
        <v>1</v>
      </c>
      <c r="O1279" s="19">
        <f>+N1279*(Data_FRED!C1141)</f>
        <v>-1.0201534529525073E-3</v>
      </c>
      <c r="P1279" s="12">
        <f t="shared" si="65"/>
        <v>1.3448726660260331</v>
      </c>
    </row>
    <row r="1280" spans="11:16" ht="12.5" x14ac:dyDescent="0.25">
      <c r="K1280" s="38">
        <v>42822</v>
      </c>
      <c r="L1280" s="4">
        <f t="shared" si="63"/>
        <v>2017</v>
      </c>
      <c r="M1280" s="12">
        <f>IF(L1280=2012,M1279,M1279*(1+Data_FRED!C1142))</f>
        <v>1.6148239966513225</v>
      </c>
      <c r="N1280" s="4">
        <f t="shared" si="64"/>
        <v>1</v>
      </c>
      <c r="O1280" s="19">
        <f>+N1280*(Data_FRED!C1142)</f>
        <v>7.2253173808166449E-3</v>
      </c>
      <c r="P1280" s="12">
        <f t="shared" si="65"/>
        <v>1.354589797874856</v>
      </c>
    </row>
    <row r="1281" spans="11:16" ht="12.5" x14ac:dyDescent="0.25">
      <c r="K1281" s="38">
        <v>42823</v>
      </c>
      <c r="L1281" s="4">
        <f t="shared" si="63"/>
        <v>2017</v>
      </c>
      <c r="M1281" s="12">
        <f>IF(L1281=2012,M1280,M1280*(1+Data_FRED!C1143))</f>
        <v>1.6165757816532667</v>
      </c>
      <c r="N1281" s="4">
        <f t="shared" si="64"/>
        <v>1</v>
      </c>
      <c r="O1281" s="19">
        <f>+N1281*(Data_FRED!C1143)</f>
        <v>1.0848148191858569E-3</v>
      </c>
      <c r="P1281" s="12">
        <f t="shared" si="65"/>
        <v>1.3560592769615085</v>
      </c>
    </row>
    <row r="1282" spans="11:16" ht="12.5" x14ac:dyDescent="0.25">
      <c r="K1282" s="38">
        <v>42824</v>
      </c>
      <c r="L1282" s="4">
        <f t="shared" si="63"/>
        <v>2017</v>
      </c>
      <c r="M1282" s="12">
        <f>IF(L1282=2012,M1281,M1281*(1+Data_FRED!C1144))</f>
        <v>1.6213135393604057</v>
      </c>
      <c r="N1282" s="4">
        <f t="shared" si="64"/>
        <v>1</v>
      </c>
      <c r="O1282" s="19">
        <f>+N1282*(Data_FRED!C1144)</f>
        <v>2.9307365363928895E-3</v>
      </c>
      <c r="P1282" s="12">
        <f t="shared" si="65"/>
        <v>1.3600335294300141</v>
      </c>
    </row>
    <row r="1283" spans="11:16" ht="12.5" x14ac:dyDescent="0.25">
      <c r="K1283" s="38">
        <v>42825</v>
      </c>
      <c r="L1283" s="4">
        <f t="shared" si="63"/>
        <v>2017</v>
      </c>
      <c r="M1283" s="12">
        <f>IF(L1283=2012,M1282,M1282*(1+Data_FRED!C1145))</f>
        <v>1.6176533319623547</v>
      </c>
      <c r="N1283" s="4">
        <f t="shared" si="64"/>
        <v>1</v>
      </c>
      <c r="O1283" s="19">
        <f>+N1283*(Data_FRED!C1145)</f>
        <v>-2.2575567952728324E-3</v>
      </c>
      <c r="P1283" s="12">
        <f t="shared" si="65"/>
        <v>1.3569631764938506</v>
      </c>
    </row>
    <row r="1284" spans="11:16" ht="12.5" x14ac:dyDescent="0.25">
      <c r="K1284" s="38">
        <v>42828</v>
      </c>
      <c r="L1284" s="4">
        <f t="shared" si="63"/>
        <v>2017</v>
      </c>
      <c r="M1284" s="12">
        <f>IF(L1284=2012,M1283,M1283*(1+Data_FRED!C1146))</f>
        <v>1.6149946783221008</v>
      </c>
      <c r="N1284" s="4">
        <f t="shared" si="64"/>
        <v>1</v>
      </c>
      <c r="O1284" s="19">
        <f>+N1284*(Data_FRED!C1146)</f>
        <v>-1.6435249677560892E-3</v>
      </c>
      <c r="P1284" s="12">
        <f t="shared" si="65"/>
        <v>1.3547329736329572</v>
      </c>
    </row>
    <row r="1285" spans="11:16" ht="12.5" x14ac:dyDescent="0.25">
      <c r="K1285" s="38">
        <v>42829</v>
      </c>
      <c r="L1285" s="4">
        <f t="shared" si="63"/>
        <v>2017</v>
      </c>
      <c r="M1285" s="12">
        <f>IF(L1285=2012,M1284,M1284*(1+Data_FRED!C1147))</f>
        <v>1.6158981718719987</v>
      </c>
      <c r="N1285" s="4">
        <f t="shared" si="64"/>
        <v>1</v>
      </c>
      <c r="O1285" s="19">
        <f>+N1285*(Data_FRED!C1147)</f>
        <v>5.5944057403117787E-4</v>
      </c>
      <c r="P1285" s="12">
        <f t="shared" si="65"/>
        <v>1.3554908662253855</v>
      </c>
    </row>
    <row r="1286" spans="11:16" ht="12.5" x14ac:dyDescent="0.25">
      <c r="K1286" s="38">
        <v>42830</v>
      </c>
      <c r="L1286" s="4">
        <f t="shared" si="63"/>
        <v>2017</v>
      </c>
      <c r="M1286" s="12">
        <f>IF(L1286=2012,M1285,M1285*(1+Data_FRED!C1148))</f>
        <v>1.6109542452895402</v>
      </c>
      <c r="N1286" s="4">
        <f t="shared" si="64"/>
        <v>1</v>
      </c>
      <c r="O1286" s="19">
        <f>+N1286*(Data_FRED!C1148)</f>
        <v>-3.0595532989129127E-3</v>
      </c>
      <c r="P1286" s="12">
        <f t="shared" si="65"/>
        <v>1.3513436696739793</v>
      </c>
    </row>
    <row r="1287" spans="11:16" ht="12.5" x14ac:dyDescent="0.25">
      <c r="K1287" s="38">
        <v>42831</v>
      </c>
      <c r="L1287" s="4">
        <f t="shared" si="63"/>
        <v>2017</v>
      </c>
      <c r="M1287" s="12">
        <f>IF(L1287=2012,M1286,M1286*(1+Data_FRED!C1149))</f>
        <v>1.6140595749565325</v>
      </c>
      <c r="N1287" s="4">
        <f t="shared" si="64"/>
        <v>1</v>
      </c>
      <c r="O1287" s="19">
        <f>+N1287*(Data_FRED!C1149)</f>
        <v>1.9276336842417722E-3</v>
      </c>
      <c r="P1287" s="12">
        <f t="shared" si="65"/>
        <v>1.3539485652506298</v>
      </c>
    </row>
    <row r="1288" spans="11:16" ht="12.5" x14ac:dyDescent="0.25">
      <c r="K1288" s="38">
        <v>42832</v>
      </c>
      <c r="L1288" s="4">
        <f t="shared" si="63"/>
        <v>2017</v>
      </c>
      <c r="M1288" s="12">
        <f>IF(L1288=2012,M1287,M1287*(1+Data_FRED!C1150))</f>
        <v>1.6127239516523044</v>
      </c>
      <c r="N1288" s="4">
        <f t="shared" si="64"/>
        <v>1</v>
      </c>
      <c r="O1288" s="19">
        <f>+N1288*(Data_FRED!C1150)</f>
        <v>-8.2749318857336135E-4</v>
      </c>
      <c r="P1288" s="12">
        <f t="shared" si="65"/>
        <v>1.3528281820352062</v>
      </c>
    </row>
    <row r="1289" spans="11:16" ht="12.5" x14ac:dyDescent="0.25">
      <c r="K1289" s="38">
        <v>42835</v>
      </c>
      <c r="L1289" s="4">
        <f t="shared" si="63"/>
        <v>2017</v>
      </c>
      <c r="M1289" s="12">
        <f>IF(L1289=2012,M1288,M1288*(1+Data_FRED!C1151))</f>
        <v>1.6138327058291386</v>
      </c>
      <c r="N1289" s="4">
        <f t="shared" si="64"/>
        <v>1</v>
      </c>
      <c r="O1289" s="19">
        <f>+N1289*(Data_FRED!C1151)</f>
        <v>6.8750400569067267E-4</v>
      </c>
      <c r="P1289" s="12">
        <f t="shared" si="65"/>
        <v>1.3537582568293665</v>
      </c>
    </row>
    <row r="1290" spans="11:16" ht="12.5" x14ac:dyDescent="0.25">
      <c r="K1290" s="38">
        <v>42836</v>
      </c>
      <c r="L1290" s="4">
        <f t="shared" si="63"/>
        <v>2017</v>
      </c>
      <c r="M1290" s="12">
        <f>IF(L1290=2012,M1289,M1289*(1+Data_FRED!C1152))</f>
        <v>1.6115169236363303</v>
      </c>
      <c r="N1290" s="4">
        <f t="shared" si="64"/>
        <v>1</v>
      </c>
      <c r="O1290" s="19">
        <f>+N1290*(Data_FRED!C1152)</f>
        <v>-1.4349580253540969E-3</v>
      </c>
      <c r="P1290" s="12">
        <f t="shared" si="65"/>
        <v>1.3518156705543398</v>
      </c>
    </row>
    <row r="1291" spans="11:16" ht="12.5" x14ac:dyDescent="0.25">
      <c r="K1291" s="38">
        <v>42837</v>
      </c>
      <c r="L1291" s="4">
        <f t="shared" si="63"/>
        <v>2017</v>
      </c>
      <c r="M1291" s="12">
        <f>IF(L1291=2012,M1290,M1290*(1+Data_FRED!C1153))</f>
        <v>1.6054463461207098</v>
      </c>
      <c r="N1291" s="4">
        <f t="shared" si="64"/>
        <v>1</v>
      </c>
      <c r="O1291" s="19">
        <f>+N1291*(Data_FRED!C1153)</f>
        <v>-3.7669958202624669E-3</v>
      </c>
      <c r="P1291" s="12">
        <f t="shared" si="65"/>
        <v>1.3467233865735961</v>
      </c>
    </row>
    <row r="1292" spans="11:16" ht="12.5" x14ac:dyDescent="0.25">
      <c r="K1292" s="38">
        <v>42838</v>
      </c>
      <c r="L1292" s="4">
        <f t="shared" si="63"/>
        <v>2017</v>
      </c>
      <c r="M1292" s="12">
        <f>IF(L1292=2012,M1291,M1291*(1+Data_FRED!C1154))</f>
        <v>1.5944682582891354</v>
      </c>
      <c r="N1292" s="4">
        <f t="shared" si="64"/>
        <v>1</v>
      </c>
      <c r="O1292" s="19">
        <f>+N1292*(Data_FRED!C1154)</f>
        <v>-6.8380284760690994E-3</v>
      </c>
      <c r="P1292" s="12">
        <f t="shared" si="65"/>
        <v>1.3375144537068178</v>
      </c>
    </row>
    <row r="1293" spans="11:16" ht="12.5" x14ac:dyDescent="0.25">
      <c r="K1293" s="38">
        <v>42842</v>
      </c>
      <c r="L1293" s="4">
        <f t="shared" si="63"/>
        <v>2017</v>
      </c>
      <c r="M1293" s="12">
        <f>IF(L1293=2012,M1292,M1292*(1+Data_FRED!C1155))</f>
        <v>1.6081431205439876</v>
      </c>
      <c r="N1293" s="4">
        <f t="shared" si="64"/>
        <v>1</v>
      </c>
      <c r="O1293" s="19">
        <f>+N1293*(Data_FRED!C1155)</f>
        <v>8.5764405680456898E-3</v>
      </c>
      <c r="P1293" s="12">
        <f t="shared" si="65"/>
        <v>1.3489855669279365</v>
      </c>
    </row>
    <row r="1294" spans="11:16" ht="12.5" x14ac:dyDescent="0.25">
      <c r="K1294" s="38">
        <v>42843</v>
      </c>
      <c r="L1294" s="4">
        <f t="shared" si="63"/>
        <v>2017</v>
      </c>
      <c r="M1294" s="12">
        <f>IF(L1294=2012,M1293,M1293*(1+Data_FRED!C1156))</f>
        <v>1.6034673259461343</v>
      </c>
      <c r="N1294" s="4">
        <f t="shared" si="64"/>
        <v>1</v>
      </c>
      <c r="O1294" s="19">
        <f>+N1294*(Data_FRED!C1156)</f>
        <v>-2.9075736718455298E-3</v>
      </c>
      <c r="P1294" s="12">
        <f t="shared" si="65"/>
        <v>1.3450632920098371</v>
      </c>
    </row>
    <row r="1295" spans="11:16" ht="12.5" x14ac:dyDescent="0.25">
      <c r="K1295" s="38">
        <v>42844</v>
      </c>
      <c r="L1295" s="4">
        <f t="shared" si="63"/>
        <v>2017</v>
      </c>
      <c r="M1295" s="12">
        <f>IF(L1295=2012,M1294,M1294*(1+Data_FRED!C1157))</f>
        <v>1.6007128625136589</v>
      </c>
      <c r="N1295" s="4">
        <f t="shared" si="64"/>
        <v>1</v>
      </c>
      <c r="O1295" s="19">
        <f>+N1295*(Data_FRED!C1157)</f>
        <v>-1.7178170006366042E-3</v>
      </c>
      <c r="P1295" s="12">
        <f t="shared" si="65"/>
        <v>1.3427527194198905</v>
      </c>
    </row>
    <row r="1296" spans="11:16" ht="12.5" x14ac:dyDescent="0.25">
      <c r="K1296" s="38">
        <v>42845</v>
      </c>
      <c r="L1296" s="4">
        <f t="shared" si="63"/>
        <v>2017</v>
      </c>
      <c r="M1296" s="12">
        <f>IF(L1296=2012,M1295,M1295*(1+Data_FRED!C1158))</f>
        <v>1.6127642769265012</v>
      </c>
      <c r="N1296" s="4">
        <f t="shared" si="64"/>
        <v>1</v>
      </c>
      <c r="O1296" s="19">
        <f>+N1296*(Data_FRED!C1158)</f>
        <v>7.5287796425385226E-3</v>
      </c>
      <c r="P1296" s="12">
        <f t="shared" si="65"/>
        <v>1.3528620087588221</v>
      </c>
    </row>
    <row r="1297" spans="11:16" ht="12.5" x14ac:dyDescent="0.25">
      <c r="K1297" s="38">
        <v>42846</v>
      </c>
      <c r="L1297" s="4">
        <f t="shared" ref="L1297:L1360" si="66">+YEAR(K1297)</f>
        <v>2017</v>
      </c>
      <c r="M1297" s="12">
        <f>IF(L1297=2012,M1296,M1296*(1+Data_FRED!C1159))</f>
        <v>1.6078620769369385</v>
      </c>
      <c r="N1297" s="4">
        <f t="shared" ref="N1297:N1360" si="67">+SUMIF($C$143:$C$153,L1297,$D$143:$D$153)</f>
        <v>1</v>
      </c>
      <c r="O1297" s="19">
        <f>+N1297*(Data_FRED!C1159)</f>
        <v>-3.039625852145616E-3</v>
      </c>
      <c r="P1297" s="12">
        <f t="shared" ref="P1297:P1360" si="68">P1296*(1+O1297)</f>
        <v>1.3487498144226133</v>
      </c>
    </row>
    <row r="1298" spans="11:16" ht="12.5" x14ac:dyDescent="0.25">
      <c r="K1298" s="38">
        <v>42849</v>
      </c>
      <c r="L1298" s="4">
        <f t="shared" si="66"/>
        <v>2017</v>
      </c>
      <c r="M1298" s="12">
        <f>IF(L1298=2012,M1297,M1297*(1+Data_FRED!C1160))</f>
        <v>1.6251976483449009</v>
      </c>
      <c r="N1298" s="4">
        <f t="shared" si="67"/>
        <v>1</v>
      </c>
      <c r="O1298" s="19">
        <f>+N1298*(Data_FRED!C1160)</f>
        <v>1.0781752773837281E-2</v>
      </c>
      <c r="P1298" s="12">
        <f t="shared" si="68"/>
        <v>1.3632917014754768</v>
      </c>
    </row>
    <row r="1299" spans="11:16" ht="12.5" x14ac:dyDescent="0.25">
      <c r="K1299" s="38">
        <v>42850</v>
      </c>
      <c r="L1299" s="4">
        <f t="shared" si="66"/>
        <v>2017</v>
      </c>
      <c r="M1299" s="12">
        <f>IF(L1299=2012,M1298,M1298*(1+Data_FRED!C1161))</f>
        <v>1.6350660566633219</v>
      </c>
      <c r="N1299" s="4">
        <f t="shared" si="67"/>
        <v>1</v>
      </c>
      <c r="O1299" s="19">
        <f>+N1299*(Data_FRED!C1161)</f>
        <v>6.0721281060621066E-3</v>
      </c>
      <c r="P1299" s="12">
        <f t="shared" si="68"/>
        <v>1.3715697833327674</v>
      </c>
    </row>
    <row r="1300" spans="11:16" ht="12.5" x14ac:dyDescent="0.25">
      <c r="K1300" s="38">
        <v>42851</v>
      </c>
      <c r="L1300" s="4">
        <f t="shared" si="66"/>
        <v>2017</v>
      </c>
      <c r="M1300" s="12">
        <f>IF(L1300=2012,M1299,M1299*(1+Data_FRED!C1162))</f>
        <v>1.6342718134322802</v>
      </c>
      <c r="N1300" s="4">
        <f t="shared" si="67"/>
        <v>1</v>
      </c>
      <c r="O1300" s="19">
        <f>+N1300*(Data_FRED!C1162)</f>
        <v>-4.8575605114247193E-4</v>
      </c>
      <c r="P1300" s="12">
        <f t="shared" si="68"/>
        <v>1.3709035350109493</v>
      </c>
    </row>
    <row r="1301" spans="11:16" ht="12.5" x14ac:dyDescent="0.25">
      <c r="K1301" s="38">
        <v>42852</v>
      </c>
      <c r="L1301" s="4">
        <f t="shared" si="66"/>
        <v>2017</v>
      </c>
      <c r="M1301" s="12">
        <f>IF(L1301=2012,M1300,M1300*(1+Data_FRED!C1163))</f>
        <v>1.6351751381738766</v>
      </c>
      <c r="N1301" s="4">
        <f t="shared" si="67"/>
        <v>1</v>
      </c>
      <c r="O1301" s="19">
        <f>+N1301*(Data_FRED!C1163)</f>
        <v>5.5273837202107399E-4</v>
      </c>
      <c r="P1301" s="12">
        <f t="shared" si="68"/>
        <v>1.3716612859990891</v>
      </c>
    </row>
    <row r="1302" spans="11:16" ht="12.5" x14ac:dyDescent="0.25">
      <c r="K1302" s="38">
        <v>42853</v>
      </c>
      <c r="L1302" s="4">
        <f t="shared" si="66"/>
        <v>2017</v>
      </c>
      <c r="M1302" s="12">
        <f>IF(L1302=2012,M1301,M1301*(1+Data_FRED!C1164))</f>
        <v>1.6320438582098185</v>
      </c>
      <c r="N1302" s="4">
        <f t="shared" si="67"/>
        <v>1</v>
      </c>
      <c r="O1302" s="19">
        <f>+N1302*(Data_FRED!C1164)</f>
        <v>-1.9149508153329291E-3</v>
      </c>
      <c r="P1302" s="12">
        <f t="shared" si="68"/>
        <v>1.3690346221011045</v>
      </c>
    </row>
    <row r="1303" spans="11:16" ht="12.5" x14ac:dyDescent="0.25">
      <c r="K1303" s="38">
        <v>42856</v>
      </c>
      <c r="L1303" s="4">
        <f t="shared" si="66"/>
        <v>2017</v>
      </c>
      <c r="M1303" s="12">
        <f>IF(L1303=2012,M1302,M1302*(1+Data_FRED!C1165))</f>
        <v>1.6348684995706648</v>
      </c>
      <c r="N1303" s="4">
        <f t="shared" si="67"/>
        <v>1</v>
      </c>
      <c r="O1303" s="19">
        <f>+N1303*(Data_FRED!C1165)</f>
        <v>1.7307386358750435E-3</v>
      </c>
      <c r="P1303" s="12">
        <f t="shared" si="68"/>
        <v>1.3714040632154256</v>
      </c>
    </row>
    <row r="1304" spans="11:16" ht="12.5" x14ac:dyDescent="0.25">
      <c r="K1304" s="38">
        <v>42857</v>
      </c>
      <c r="L1304" s="4">
        <f t="shared" si="66"/>
        <v>2017</v>
      </c>
      <c r="M1304" s="12">
        <f>IF(L1304=2012,M1303,M1303*(1+Data_FRED!C1166))</f>
        <v>1.6368113919590872</v>
      </c>
      <c r="N1304" s="4">
        <f t="shared" si="67"/>
        <v>1</v>
      </c>
      <c r="O1304" s="19">
        <f>+N1304*(Data_FRED!C1166)</f>
        <v>1.1884089692428136E-3</v>
      </c>
      <c r="P1304" s="12">
        <f t="shared" si="68"/>
        <v>1.373033852104607</v>
      </c>
    </row>
    <row r="1305" spans="11:16" ht="12.5" x14ac:dyDescent="0.25">
      <c r="K1305" s="38">
        <v>42858</v>
      </c>
      <c r="L1305" s="4">
        <f t="shared" si="66"/>
        <v>2017</v>
      </c>
      <c r="M1305" s="12">
        <f>IF(L1305=2012,M1304,M1304*(1+Data_FRED!C1167))</f>
        <v>1.6347291174407985</v>
      </c>
      <c r="N1305" s="4">
        <f t="shared" si="67"/>
        <v>1</v>
      </c>
      <c r="O1305" s="19">
        <f>+N1305*(Data_FRED!C1167)</f>
        <v>-1.2721529972957541E-3</v>
      </c>
      <c r="P1305" s="12">
        <f t="shared" si="68"/>
        <v>1.3712871429742637</v>
      </c>
    </row>
    <row r="1306" spans="11:16" ht="12.5" x14ac:dyDescent="0.25">
      <c r="K1306" s="38">
        <v>42859</v>
      </c>
      <c r="L1306" s="4">
        <f t="shared" si="66"/>
        <v>2017</v>
      </c>
      <c r="M1306" s="12">
        <f>IF(L1306=2012,M1305,M1305*(1+Data_FRED!C1168))</f>
        <v>1.6356803271515787</v>
      </c>
      <c r="N1306" s="4">
        <f t="shared" si="67"/>
        <v>1</v>
      </c>
      <c r="O1306" s="19">
        <f>+N1306*(Data_FRED!C1168)</f>
        <v>5.8187604333453274E-4</v>
      </c>
      <c r="P1306" s="12">
        <f t="shared" si="68"/>
        <v>1.372085062111293</v>
      </c>
    </row>
    <row r="1307" spans="11:16" ht="12.5" x14ac:dyDescent="0.25">
      <c r="K1307" s="38">
        <v>42860</v>
      </c>
      <c r="L1307" s="4">
        <f t="shared" si="66"/>
        <v>2017</v>
      </c>
      <c r="M1307" s="12">
        <f>IF(L1307=2012,M1306,M1306*(1+Data_FRED!C1169))</f>
        <v>1.642354477501401</v>
      </c>
      <c r="N1307" s="4">
        <f t="shared" si="67"/>
        <v>1</v>
      </c>
      <c r="O1307" s="19">
        <f>+N1307*(Data_FRED!C1169)</f>
        <v>4.0803513003330903E-3</v>
      </c>
      <c r="P1307" s="12">
        <f t="shared" si="68"/>
        <v>1.3776836511786466</v>
      </c>
    </row>
    <row r="1308" spans="11:16" ht="12.5" x14ac:dyDescent="0.25">
      <c r="K1308" s="38">
        <v>42863</v>
      </c>
      <c r="L1308" s="4">
        <f t="shared" si="66"/>
        <v>2017</v>
      </c>
      <c r="M1308" s="12">
        <f>IF(L1308=2012,M1307,M1307*(1+Data_FRED!C1170))</f>
        <v>1.6424160828641339</v>
      </c>
      <c r="N1308" s="4">
        <f t="shared" si="67"/>
        <v>1</v>
      </c>
      <c r="O1308" s="19">
        <f>+N1308*(Data_FRED!C1170)</f>
        <v>3.7510393509375765E-5</v>
      </c>
      <c r="P1308" s="12">
        <f t="shared" si="68"/>
        <v>1.3777353286345335</v>
      </c>
    </row>
    <row r="1309" spans="11:16" ht="12.5" x14ac:dyDescent="0.25">
      <c r="K1309" s="38">
        <v>42864</v>
      </c>
      <c r="L1309" s="4">
        <f t="shared" si="66"/>
        <v>2017</v>
      </c>
      <c r="M1309" s="12">
        <f>IF(L1309=2012,M1308,M1308*(1+Data_FRED!C1171))</f>
        <v>1.6407313075506078</v>
      </c>
      <c r="N1309" s="4">
        <f t="shared" si="67"/>
        <v>1</v>
      </c>
      <c r="O1309" s="19">
        <f>+N1309*(Data_FRED!C1171)</f>
        <v>-1.0257908036239289E-3</v>
      </c>
      <c r="P1309" s="12">
        <f t="shared" si="68"/>
        <v>1.3763220604045923</v>
      </c>
    </row>
    <row r="1310" spans="11:16" ht="12.5" x14ac:dyDescent="0.25">
      <c r="K1310" s="38">
        <v>42865</v>
      </c>
      <c r="L1310" s="4">
        <f t="shared" si="66"/>
        <v>2017</v>
      </c>
      <c r="M1310" s="12">
        <f>IF(L1310=2012,M1309,M1309*(1+Data_FRED!C1172))</f>
        <v>1.6425852994058274</v>
      </c>
      <c r="N1310" s="4">
        <f t="shared" si="67"/>
        <v>1</v>
      </c>
      <c r="O1310" s="19">
        <f>+N1310*(Data_FRED!C1172)</f>
        <v>1.1299789591918902E-3</v>
      </c>
      <c r="P1310" s="12">
        <f t="shared" si="68"/>
        <v>1.377877275373921</v>
      </c>
    </row>
    <row r="1311" spans="11:16" ht="12.5" x14ac:dyDescent="0.25">
      <c r="K1311" s="38">
        <v>42866</v>
      </c>
      <c r="L1311" s="4">
        <f t="shared" si="66"/>
        <v>2017</v>
      </c>
      <c r="M1311" s="12">
        <f>IF(L1311=2012,M1310,M1310*(1+Data_FRED!C1173))</f>
        <v>1.6390288135663023</v>
      </c>
      <c r="N1311" s="4">
        <f t="shared" si="67"/>
        <v>1</v>
      </c>
      <c r="O1311" s="19">
        <f>+N1311*(Data_FRED!C1173)</f>
        <v>-2.1651757390083516E-3</v>
      </c>
      <c r="P1311" s="12">
        <f t="shared" si="68"/>
        <v>1.3748939289259505</v>
      </c>
    </row>
    <row r="1312" spans="11:16" ht="12.5" x14ac:dyDescent="0.25">
      <c r="K1312" s="38">
        <v>42867</v>
      </c>
      <c r="L1312" s="4">
        <f t="shared" si="66"/>
        <v>2017</v>
      </c>
      <c r="M1312" s="12">
        <f>IF(L1312=2012,M1311,M1311*(1+Data_FRED!C1174))</f>
        <v>1.6366038393498727</v>
      </c>
      <c r="N1312" s="4">
        <f t="shared" si="67"/>
        <v>1</v>
      </c>
      <c r="O1312" s="19">
        <f>+N1312*(Data_FRED!C1174)</f>
        <v>-1.4795189665720563E-3</v>
      </c>
      <c r="P1312" s="12">
        <f t="shared" si="68"/>
        <v>1.3728597472810797</v>
      </c>
    </row>
    <row r="1313" spans="11:16" ht="12.5" x14ac:dyDescent="0.25">
      <c r="K1313" s="38">
        <v>42870</v>
      </c>
      <c r="L1313" s="4">
        <f t="shared" si="66"/>
        <v>2017</v>
      </c>
      <c r="M1313" s="12">
        <f>IF(L1313=2012,M1312,M1312*(1+Data_FRED!C1175))</f>
        <v>1.6444023761205044</v>
      </c>
      <c r="N1313" s="4">
        <f t="shared" si="67"/>
        <v>1</v>
      </c>
      <c r="O1313" s="19">
        <f>+N1313*(Data_FRED!C1175)</f>
        <v>4.7650730024741666E-3</v>
      </c>
      <c r="P1313" s="12">
        <f t="shared" si="68"/>
        <v>1.3794015241990323</v>
      </c>
    </row>
    <row r="1314" spans="11:16" ht="12.5" x14ac:dyDescent="0.25">
      <c r="K1314" s="38">
        <v>42871</v>
      </c>
      <c r="L1314" s="4">
        <f t="shared" si="66"/>
        <v>2017</v>
      </c>
      <c r="M1314" s="12">
        <f>IF(L1314=2012,M1313,M1313*(1+Data_FRED!C1176))</f>
        <v>1.643272553227958</v>
      </c>
      <c r="N1314" s="4">
        <f t="shared" si="67"/>
        <v>1</v>
      </c>
      <c r="O1314" s="19">
        <f>+N1314*(Data_FRED!C1176)</f>
        <v>-6.8707203842168071E-4</v>
      </c>
      <c r="P1314" s="12">
        <f t="shared" si="68"/>
        <v>1.3784537759819988</v>
      </c>
    </row>
    <row r="1315" spans="11:16" ht="12.5" x14ac:dyDescent="0.25">
      <c r="K1315" s="38">
        <v>42872</v>
      </c>
      <c r="L1315" s="4">
        <f t="shared" si="66"/>
        <v>2017</v>
      </c>
      <c r="M1315" s="12">
        <f>IF(L1315=2012,M1314,M1314*(1+Data_FRED!C1177))</f>
        <v>1.6131258750040556</v>
      </c>
      <c r="N1315" s="4">
        <f t="shared" si="67"/>
        <v>1</v>
      </c>
      <c r="O1315" s="19">
        <f>+N1315*(Data_FRED!C1177)</f>
        <v>-1.8345513143686251E-2</v>
      </c>
      <c r="P1315" s="12">
        <f t="shared" si="68"/>
        <v>1.3531653341167571</v>
      </c>
    </row>
    <row r="1316" spans="11:16" ht="12.5" x14ac:dyDescent="0.25">
      <c r="K1316" s="38">
        <v>42873</v>
      </c>
      <c r="L1316" s="4">
        <f t="shared" si="66"/>
        <v>2017</v>
      </c>
      <c r="M1316" s="12">
        <f>IF(L1316=2012,M1315,M1315*(1+Data_FRED!C1178))</f>
        <v>1.6190622805619101</v>
      </c>
      <c r="N1316" s="4">
        <f t="shared" si="67"/>
        <v>1</v>
      </c>
      <c r="O1316" s="19">
        <f>+N1316*(Data_FRED!C1178)</f>
        <v>3.6800634407031319E-3</v>
      </c>
      <c r="P1316" s="12">
        <f t="shared" si="68"/>
        <v>1.3581450683920668</v>
      </c>
    </row>
    <row r="1317" spans="11:16" ht="12.5" x14ac:dyDescent="0.25">
      <c r="K1317" s="38">
        <v>42874</v>
      </c>
      <c r="L1317" s="4">
        <f t="shared" si="66"/>
        <v>2017</v>
      </c>
      <c r="M1317" s="12">
        <f>IF(L1317=2012,M1316,M1316*(1+Data_FRED!C1179))</f>
        <v>1.629982368346597</v>
      </c>
      <c r="N1317" s="4">
        <f t="shared" si="67"/>
        <v>1</v>
      </c>
      <c r="O1317" s="19">
        <f>+N1317*(Data_FRED!C1179)</f>
        <v>6.744699024732498E-3</v>
      </c>
      <c r="P1317" s="12">
        <f t="shared" si="68"/>
        <v>1.3673053481102959</v>
      </c>
    </row>
    <row r="1318" spans="11:16" ht="12.5" x14ac:dyDescent="0.25">
      <c r="K1318" s="38">
        <v>42877</v>
      </c>
      <c r="L1318" s="4">
        <f t="shared" si="66"/>
        <v>2017</v>
      </c>
      <c r="M1318" s="12">
        <f>IF(L1318=2012,M1317,M1317*(1+Data_FRED!C1180))</f>
        <v>1.6383716381068327</v>
      </c>
      <c r="N1318" s="4">
        <f t="shared" si="67"/>
        <v>1</v>
      </c>
      <c r="O1318" s="19">
        <f>+N1318*(Data_FRED!C1180)</f>
        <v>5.14684693721281E-3</v>
      </c>
      <c r="P1318" s="12">
        <f t="shared" si="68"/>
        <v>1.3743426594534522</v>
      </c>
    </row>
    <row r="1319" spans="11:16" ht="12.5" x14ac:dyDescent="0.25">
      <c r="K1319" s="38">
        <v>42878</v>
      </c>
      <c r="L1319" s="4">
        <f t="shared" si="66"/>
        <v>2017</v>
      </c>
      <c r="M1319" s="12">
        <f>IF(L1319=2012,M1318,M1318*(1+Data_FRED!C1181))</f>
        <v>1.6413800585495253</v>
      </c>
      <c r="N1319" s="4">
        <f t="shared" si="67"/>
        <v>1</v>
      </c>
      <c r="O1319" s="19">
        <f>+N1319*(Data_FRED!C1181)</f>
        <v>1.8362259042573701E-3</v>
      </c>
      <c r="P1319" s="12">
        <f t="shared" si="68"/>
        <v>1.3768662630460669</v>
      </c>
    </row>
    <row r="1320" spans="11:16" ht="12.5" x14ac:dyDescent="0.25">
      <c r="K1320" s="38">
        <v>42879</v>
      </c>
      <c r="L1320" s="4">
        <f t="shared" si="66"/>
        <v>2017</v>
      </c>
      <c r="M1320" s="12">
        <f>IF(L1320=2012,M1319,M1319*(1+Data_FRED!C1182))</f>
        <v>1.6454606047282794</v>
      </c>
      <c r="N1320" s="4">
        <f t="shared" si="67"/>
        <v>1</v>
      </c>
      <c r="O1320" s="19">
        <f>+N1320*(Data_FRED!C1182)</f>
        <v>2.4860459084413127E-3</v>
      </c>
      <c r="P1320" s="12">
        <f t="shared" si="68"/>
        <v>1.3802892157857833</v>
      </c>
    </row>
    <row r="1321" spans="11:16" ht="12.5" x14ac:dyDescent="0.25">
      <c r="K1321" s="38">
        <v>42880</v>
      </c>
      <c r="L1321" s="4">
        <f t="shared" si="66"/>
        <v>2017</v>
      </c>
      <c r="M1321" s="12">
        <f>IF(L1321=2012,M1320,M1320*(1+Data_FRED!C1183))</f>
        <v>1.6527533503988865</v>
      </c>
      <c r="N1321" s="4">
        <f t="shared" si="67"/>
        <v>1</v>
      </c>
      <c r="O1321" s="19">
        <f>+N1321*(Data_FRED!C1183)</f>
        <v>4.4320390592464875E-3</v>
      </c>
      <c r="P1321" s="12">
        <f t="shared" si="68"/>
        <v>1.3864067115032026</v>
      </c>
    </row>
    <row r="1322" spans="11:16" ht="12.5" x14ac:dyDescent="0.25">
      <c r="K1322" s="38">
        <v>42881</v>
      </c>
      <c r="L1322" s="4">
        <f t="shared" si="66"/>
        <v>2017</v>
      </c>
      <c r="M1322" s="12">
        <f>IF(L1322=2012,M1321,M1321*(1+Data_FRED!C1184))</f>
        <v>1.6532665332793737</v>
      </c>
      <c r="N1322" s="4">
        <f t="shared" si="67"/>
        <v>1</v>
      </c>
      <c r="O1322" s="19">
        <f>+N1322*(Data_FRED!C1184)</f>
        <v>3.1050179408999626E-4</v>
      </c>
      <c r="P1322" s="12">
        <f t="shared" si="68"/>
        <v>1.386837193274463</v>
      </c>
    </row>
    <row r="1323" spans="11:16" ht="12.5" x14ac:dyDescent="0.25">
      <c r="K1323" s="38">
        <v>42885</v>
      </c>
      <c r="L1323" s="4">
        <f t="shared" si="66"/>
        <v>2017</v>
      </c>
      <c r="M1323" s="12">
        <f>IF(L1323=2012,M1322,M1322*(1+Data_FRED!C1185))</f>
        <v>1.651273874259606</v>
      </c>
      <c r="N1323" s="4">
        <f t="shared" si="67"/>
        <v>1</v>
      </c>
      <c r="O1323" s="19">
        <f>+N1323*(Data_FRED!C1185)</f>
        <v>-1.205286007825416E-3</v>
      </c>
      <c r="P1323" s="12">
        <f t="shared" si="68"/>
        <v>1.3851656578102773</v>
      </c>
    </row>
    <row r="1324" spans="11:16" ht="12.5" x14ac:dyDescent="0.25">
      <c r="K1324" s="38">
        <v>42886</v>
      </c>
      <c r="L1324" s="4">
        <f t="shared" si="66"/>
        <v>2017</v>
      </c>
      <c r="M1324" s="12">
        <f>IF(L1324=2012,M1323,M1323*(1+Data_FRED!C1186))</f>
        <v>1.6505140714806756</v>
      </c>
      <c r="N1324" s="4">
        <f t="shared" si="67"/>
        <v>1</v>
      </c>
      <c r="O1324" s="19">
        <f>+N1324*(Data_FRED!C1186)</f>
        <v>-4.6013129062012688E-4</v>
      </c>
      <c r="P1324" s="12">
        <f t="shared" si="68"/>
        <v>1.3845282997484263</v>
      </c>
    </row>
    <row r="1325" spans="11:16" ht="12.5" x14ac:dyDescent="0.25">
      <c r="K1325" s="38">
        <v>42887</v>
      </c>
      <c r="L1325" s="4">
        <f t="shared" si="66"/>
        <v>2017</v>
      </c>
      <c r="M1325" s="12">
        <f>IF(L1325=2012,M1324,M1324*(1+Data_FRED!C1187))</f>
        <v>1.6629632252471636</v>
      </c>
      <c r="N1325" s="4">
        <f t="shared" si="67"/>
        <v>1</v>
      </c>
      <c r="O1325" s="19">
        <f>+N1325*(Data_FRED!C1187)</f>
        <v>7.5425917183000596E-3</v>
      </c>
      <c r="P1325" s="12">
        <f t="shared" si="68"/>
        <v>1.3949712314358609</v>
      </c>
    </row>
    <row r="1326" spans="11:16" ht="12.5" x14ac:dyDescent="0.25">
      <c r="K1326" s="38">
        <v>42888</v>
      </c>
      <c r="L1326" s="4">
        <f t="shared" si="66"/>
        <v>2017</v>
      </c>
      <c r="M1326" s="12">
        <f>IF(L1326=2012,M1325,M1325*(1+Data_FRED!C1188))</f>
        <v>1.669117637128122</v>
      </c>
      <c r="N1326" s="4">
        <f t="shared" si="67"/>
        <v>1</v>
      </c>
      <c r="O1326" s="19">
        <f>+N1326*(Data_FRED!C1188)</f>
        <v>3.7008707032855424E-3</v>
      </c>
      <c r="P1326" s="12">
        <f t="shared" si="68"/>
        <v>1.4001338395982079</v>
      </c>
    </row>
    <row r="1327" spans="11:16" ht="12.5" x14ac:dyDescent="0.25">
      <c r="K1327" s="38">
        <v>42891</v>
      </c>
      <c r="L1327" s="4">
        <f t="shared" si="66"/>
        <v>2017</v>
      </c>
      <c r="M1327" s="12">
        <f>IF(L1327=2012,M1326,M1326*(1+Data_FRED!C1189))</f>
        <v>1.6670839521507586</v>
      </c>
      <c r="N1327" s="4">
        <f t="shared" si="67"/>
        <v>1</v>
      </c>
      <c r="O1327" s="19">
        <f>+N1327*(Data_FRED!C1189)</f>
        <v>-1.2184192007356274E-3</v>
      </c>
      <c r="P1327" s="12">
        <f t="shared" si="68"/>
        <v>1.3984278896444418</v>
      </c>
    </row>
    <row r="1328" spans="11:16" ht="12.5" x14ac:dyDescent="0.25">
      <c r="K1328" s="38">
        <v>42892</v>
      </c>
      <c r="L1328" s="4">
        <f t="shared" si="66"/>
        <v>2017</v>
      </c>
      <c r="M1328" s="12">
        <f>IF(L1328=2012,M1327,M1327*(1+Data_FRED!C1190))</f>
        <v>1.66244462298976</v>
      </c>
      <c r="N1328" s="4">
        <f t="shared" si="67"/>
        <v>1</v>
      </c>
      <c r="O1328" s="19">
        <f>+N1328*(Data_FRED!C1190)</f>
        <v>-2.7829007381501205E-3</v>
      </c>
      <c r="P1328" s="12">
        <f t="shared" si="68"/>
        <v>1.3945362036381006</v>
      </c>
    </row>
    <row r="1329" spans="11:16" ht="12.5" x14ac:dyDescent="0.25">
      <c r="K1329" s="38">
        <v>42893</v>
      </c>
      <c r="L1329" s="4">
        <f t="shared" si="66"/>
        <v>2017</v>
      </c>
      <c r="M1329" s="12">
        <f>IF(L1329=2012,M1328,M1328*(1+Data_FRED!C1191))</f>
        <v>1.6650498484450682</v>
      </c>
      <c r="N1329" s="4">
        <f t="shared" si="67"/>
        <v>1</v>
      </c>
      <c r="O1329" s="19">
        <f>+N1329*(Data_FRED!C1191)</f>
        <v>1.5671051049044751E-3</v>
      </c>
      <c r="P1329" s="12">
        <f t="shared" si="68"/>
        <v>1.3967215884417958</v>
      </c>
    </row>
    <row r="1330" spans="11:16" ht="12.5" x14ac:dyDescent="0.25">
      <c r="K1330" s="38">
        <v>42894</v>
      </c>
      <c r="L1330" s="4">
        <f t="shared" si="66"/>
        <v>2017</v>
      </c>
      <c r="M1330" s="12">
        <f>IF(L1330=2012,M1329,M1329*(1+Data_FRED!C1192))</f>
        <v>1.6654945979721518</v>
      </c>
      <c r="N1330" s="4">
        <f t="shared" si="67"/>
        <v>1</v>
      </c>
      <c r="O1330" s="19">
        <f>+N1330*(Data_FRED!C1192)</f>
        <v>2.6710883611008482E-4</v>
      </c>
      <c r="P1330" s="12">
        <f t="shared" si="68"/>
        <v>1.3970946651196545</v>
      </c>
    </row>
    <row r="1331" spans="11:16" ht="12.5" x14ac:dyDescent="0.25">
      <c r="K1331" s="38">
        <v>42895</v>
      </c>
      <c r="L1331" s="4">
        <f t="shared" si="66"/>
        <v>2017</v>
      </c>
      <c r="M1331" s="12">
        <f>IF(L1331=2012,M1330,M1330*(1+Data_FRED!C1193))</f>
        <v>1.6641116947580534</v>
      </c>
      <c r="N1331" s="4">
        <f t="shared" si="67"/>
        <v>1</v>
      </c>
      <c r="O1331" s="19">
        <f>+N1331*(Data_FRED!C1193)</f>
        <v>-8.3032584781852277E-4</v>
      </c>
      <c r="P1331" s="12">
        <f t="shared" si="68"/>
        <v>1.3959346213073562</v>
      </c>
    </row>
    <row r="1332" spans="11:16" ht="12.5" x14ac:dyDescent="0.25">
      <c r="K1332" s="38">
        <v>42898</v>
      </c>
      <c r="L1332" s="4">
        <f t="shared" si="66"/>
        <v>2017</v>
      </c>
      <c r="M1332" s="12">
        <f>IF(L1332=2012,M1331,M1331*(1+Data_FRED!C1194))</f>
        <v>1.66248221284428</v>
      </c>
      <c r="N1332" s="4">
        <f t="shared" si="67"/>
        <v>1</v>
      </c>
      <c r="O1332" s="19">
        <f>+N1332*(Data_FRED!C1194)</f>
        <v>-9.7919023038320948E-4</v>
      </c>
      <c r="P1332" s="12">
        <f t="shared" si="68"/>
        <v>1.3945677357639183</v>
      </c>
    </row>
    <row r="1333" spans="11:16" ht="12.5" x14ac:dyDescent="0.25">
      <c r="K1333" s="38">
        <v>42899</v>
      </c>
      <c r="L1333" s="4">
        <f t="shared" si="66"/>
        <v>2017</v>
      </c>
      <c r="M1333" s="12">
        <f>IF(L1333=2012,M1332,M1332*(1+Data_FRED!C1195))</f>
        <v>1.6699655018156798</v>
      </c>
      <c r="N1333" s="4">
        <f t="shared" si="67"/>
        <v>1</v>
      </c>
      <c r="O1333" s="19">
        <f>+N1333*(Data_FRED!C1195)</f>
        <v>4.501274608283941E-3</v>
      </c>
      <c r="P1333" s="12">
        <f t="shared" si="68"/>
        <v>1.4008450681024445</v>
      </c>
    </row>
    <row r="1334" spans="11:16" ht="12.5" x14ac:dyDescent="0.25">
      <c r="K1334" s="38">
        <v>42900</v>
      </c>
      <c r="L1334" s="4">
        <f t="shared" si="66"/>
        <v>2017</v>
      </c>
      <c r="M1334" s="12">
        <f>IF(L1334=2012,M1333,M1333*(1+Data_FRED!C1196))</f>
        <v>1.6683017904979169</v>
      </c>
      <c r="N1334" s="4">
        <f t="shared" si="67"/>
        <v>1</v>
      </c>
      <c r="O1334" s="19">
        <f>+N1334*(Data_FRED!C1196)</f>
        <v>-9.962549022444363E-4</v>
      </c>
      <c r="P1334" s="12">
        <f t="shared" si="68"/>
        <v>1.3994494693360624</v>
      </c>
    </row>
    <row r="1335" spans="11:16" ht="12.5" x14ac:dyDescent="0.25">
      <c r="K1335" s="38">
        <v>42901</v>
      </c>
      <c r="L1335" s="4">
        <f t="shared" si="66"/>
        <v>2017</v>
      </c>
      <c r="M1335" s="12">
        <f>IF(L1335=2012,M1334,M1334*(1+Data_FRED!C1197))</f>
        <v>1.6645612480383565</v>
      </c>
      <c r="N1335" s="4">
        <f t="shared" si="67"/>
        <v>1</v>
      </c>
      <c r="O1335" s="19">
        <f>+N1335*(Data_FRED!C1197)</f>
        <v>-2.2421257837553104E-3</v>
      </c>
      <c r="P1335" s="12">
        <f t="shared" si="68"/>
        <v>1.3963117275978014</v>
      </c>
    </row>
    <row r="1336" spans="11:16" ht="12.5" x14ac:dyDescent="0.25">
      <c r="K1336" s="38">
        <v>42902</v>
      </c>
      <c r="L1336" s="4">
        <f t="shared" si="66"/>
        <v>2017</v>
      </c>
      <c r="M1336" s="12">
        <f>IF(L1336=2012,M1335,M1335*(1+Data_FRED!C1198))</f>
        <v>1.6650333562709707</v>
      </c>
      <c r="N1336" s="4">
        <f t="shared" si="67"/>
        <v>1</v>
      </c>
      <c r="O1336" s="19">
        <f>+N1336*(Data_FRED!C1198)</f>
        <v>2.8362322694394307E-4</v>
      </c>
      <c r="P1336" s="12">
        <f t="shared" si="68"/>
        <v>1.3967077540358022</v>
      </c>
    </row>
    <row r="1337" spans="11:16" ht="12.5" x14ac:dyDescent="0.25">
      <c r="K1337" s="38">
        <v>42905</v>
      </c>
      <c r="L1337" s="4">
        <f t="shared" si="66"/>
        <v>2017</v>
      </c>
      <c r="M1337" s="12">
        <f>IF(L1337=2012,M1336,M1336*(1+Data_FRED!C1199))</f>
        <v>1.6788740442695476</v>
      </c>
      <c r="N1337" s="4">
        <f t="shared" si="67"/>
        <v>1</v>
      </c>
      <c r="O1337" s="19">
        <f>+N1337*(Data_FRED!C1199)</f>
        <v>8.3125589925565676E-3</v>
      </c>
      <c r="P1337" s="12">
        <f t="shared" si="68"/>
        <v>1.408317969636586</v>
      </c>
    </row>
    <row r="1338" spans="11:16" ht="12.5" x14ac:dyDescent="0.25">
      <c r="K1338" s="38">
        <v>42906</v>
      </c>
      <c r="L1338" s="4">
        <f t="shared" si="66"/>
        <v>2017</v>
      </c>
      <c r="M1338" s="12">
        <f>IF(L1338=2012,M1337,M1337*(1+Data_FRED!C1200))</f>
        <v>1.6675933732832324</v>
      </c>
      <c r="N1338" s="4">
        <f t="shared" si="67"/>
        <v>1</v>
      </c>
      <c r="O1338" s="19">
        <f>+N1338*(Data_FRED!C1200)</f>
        <v>-6.7191883898731087E-3</v>
      </c>
      <c r="P1338" s="12">
        <f t="shared" si="68"/>
        <v>1.3988552158857541</v>
      </c>
    </row>
    <row r="1339" spans="11:16" ht="12.5" x14ac:dyDescent="0.25">
      <c r="K1339" s="38">
        <v>42907</v>
      </c>
      <c r="L1339" s="4">
        <f t="shared" si="66"/>
        <v>2017</v>
      </c>
      <c r="M1339" s="12">
        <f>IF(L1339=2012,M1338,M1338*(1+Data_FRED!C1201))</f>
        <v>1.66662142269501</v>
      </c>
      <c r="N1339" s="4">
        <f t="shared" si="67"/>
        <v>1</v>
      </c>
      <c r="O1339" s="19">
        <f>+N1339*(Data_FRED!C1201)</f>
        <v>-5.8284627643293246E-4</v>
      </c>
      <c r="P1339" s="12">
        <f t="shared" si="68"/>
        <v>1.3980398983319064</v>
      </c>
    </row>
    <row r="1340" spans="11:16" ht="12.5" x14ac:dyDescent="0.25">
      <c r="K1340" s="38">
        <v>42908</v>
      </c>
      <c r="L1340" s="4">
        <f t="shared" si="66"/>
        <v>2017</v>
      </c>
      <c r="M1340" s="12">
        <f>IF(L1340=2012,M1339,M1339*(1+Data_FRED!C1202))</f>
        <v>1.6658617068728929</v>
      </c>
      <c r="N1340" s="4">
        <f t="shared" si="67"/>
        <v>1</v>
      </c>
      <c r="O1340" s="19">
        <f>+N1340*(Data_FRED!C1202)</f>
        <v>-4.5584186772818001E-4</v>
      </c>
      <c r="P1340" s="12">
        <f t="shared" si="68"/>
        <v>1.3974026132134922</v>
      </c>
    </row>
    <row r="1341" spans="11:16" ht="12.5" x14ac:dyDescent="0.25">
      <c r="K1341" s="38">
        <v>42909</v>
      </c>
      <c r="L1341" s="4">
        <f t="shared" si="66"/>
        <v>2017</v>
      </c>
      <c r="M1341" s="12">
        <f>IF(L1341=2012,M1340,M1340*(1+Data_FRED!C1203))</f>
        <v>1.6684599156109361</v>
      </c>
      <c r="N1341" s="4">
        <f t="shared" si="67"/>
        <v>1</v>
      </c>
      <c r="O1341" s="19">
        <f>+N1341*(Data_FRED!C1203)</f>
        <v>1.5596785299304831E-3</v>
      </c>
      <c r="P1341" s="12">
        <f t="shared" si="68"/>
        <v>1.3995821120669902</v>
      </c>
    </row>
    <row r="1342" spans="11:16" ht="12.5" x14ac:dyDescent="0.25">
      <c r="K1342" s="38">
        <v>42912</v>
      </c>
      <c r="L1342" s="4">
        <f t="shared" si="66"/>
        <v>2017</v>
      </c>
      <c r="M1342" s="12">
        <f>IF(L1342=2012,M1341,M1341*(1+Data_FRED!C1204))</f>
        <v>1.6689867217157399</v>
      </c>
      <c r="N1342" s="4">
        <f t="shared" si="67"/>
        <v>1</v>
      </c>
      <c r="O1342" s="19">
        <f>+N1342*(Data_FRED!C1204)</f>
        <v>3.157439383918202E-4</v>
      </c>
      <c r="P1342" s="12">
        <f t="shared" si="68"/>
        <v>1.4000240216351569</v>
      </c>
    </row>
    <row r="1343" spans="11:16" ht="12.5" x14ac:dyDescent="0.25">
      <c r="K1343" s="38">
        <v>42913</v>
      </c>
      <c r="L1343" s="4">
        <f t="shared" si="66"/>
        <v>2017</v>
      </c>
      <c r="M1343" s="12">
        <f>IF(L1343=2012,M1342,M1342*(1+Data_FRED!C1205))</f>
        <v>1.6554587329663193</v>
      </c>
      <c r="N1343" s="4">
        <f t="shared" si="67"/>
        <v>1</v>
      </c>
      <c r="O1343" s="19">
        <f>+N1343*(Data_FRED!C1205)</f>
        <v>-8.1055101118562012E-3</v>
      </c>
      <c r="P1343" s="12">
        <f t="shared" si="68"/>
        <v>1.3886761127709515</v>
      </c>
    </row>
    <row r="1344" spans="11:16" ht="12.5" x14ac:dyDescent="0.25">
      <c r="K1344" s="38">
        <v>42914</v>
      </c>
      <c r="L1344" s="4">
        <f t="shared" si="66"/>
        <v>2017</v>
      </c>
      <c r="M1344" s="12">
        <f>IF(L1344=2012,M1343,M1343*(1+Data_FRED!C1206))</f>
        <v>1.6699762406080843</v>
      </c>
      <c r="N1344" s="4">
        <f t="shared" si="67"/>
        <v>1</v>
      </c>
      <c r="O1344" s="19">
        <f>+N1344*(Data_FRED!C1206)</f>
        <v>8.7694772165970627E-3</v>
      </c>
      <c r="P1344" s="12">
        <f t="shared" si="68"/>
        <v>1.400854076303129</v>
      </c>
    </row>
    <row r="1345" spans="11:16" ht="12.5" x14ac:dyDescent="0.25">
      <c r="K1345" s="38">
        <v>42915</v>
      </c>
      <c r="L1345" s="4">
        <f t="shared" si="66"/>
        <v>2017</v>
      </c>
      <c r="M1345" s="12">
        <f>IF(L1345=2012,M1344,M1344*(1+Data_FRED!C1207))</f>
        <v>1.6555522873013362</v>
      </c>
      <c r="N1345" s="4">
        <f t="shared" si="67"/>
        <v>1</v>
      </c>
      <c r="O1345" s="19">
        <f>+N1345*(Data_FRED!C1207)</f>
        <v>-8.6372206717718336E-3</v>
      </c>
      <c r="P1345" s="12">
        <f t="shared" si="68"/>
        <v>1.3887545905171477</v>
      </c>
    </row>
    <row r="1346" spans="11:16" ht="12.5" x14ac:dyDescent="0.25">
      <c r="K1346" s="38">
        <v>42916</v>
      </c>
      <c r="L1346" s="4">
        <f t="shared" si="66"/>
        <v>2017</v>
      </c>
      <c r="M1346" s="12">
        <f>IF(L1346=2012,M1345,M1345*(1+Data_FRED!C1208))</f>
        <v>1.6580887154176944</v>
      </c>
      <c r="N1346" s="4">
        <f t="shared" si="67"/>
        <v>1</v>
      </c>
      <c r="O1346" s="19">
        <f>+N1346*(Data_FRED!C1208)</f>
        <v>1.532073698797482E-3</v>
      </c>
      <c r="P1346" s="12">
        <f t="shared" si="68"/>
        <v>1.3908822648993631</v>
      </c>
    </row>
    <row r="1347" spans="11:16" ht="12.5" x14ac:dyDescent="0.25">
      <c r="K1347" s="38">
        <v>42919</v>
      </c>
      <c r="L1347" s="4">
        <f t="shared" si="66"/>
        <v>2017</v>
      </c>
      <c r="M1347" s="12">
        <f>IF(L1347=2012,M1346,M1346*(1+Data_FRED!C1209))</f>
        <v>1.6619157958965431</v>
      </c>
      <c r="N1347" s="4">
        <f t="shared" si="67"/>
        <v>1</v>
      </c>
      <c r="O1347" s="19">
        <f>+N1347*(Data_FRED!C1209)</f>
        <v>2.3081276913972876E-3</v>
      </c>
      <c r="P1347" s="12">
        <f t="shared" si="68"/>
        <v>1.3940925987704507</v>
      </c>
    </row>
    <row r="1348" spans="11:16" ht="12.5" x14ac:dyDescent="0.25">
      <c r="K1348" s="38">
        <v>42921</v>
      </c>
      <c r="L1348" s="4">
        <f t="shared" si="66"/>
        <v>2017</v>
      </c>
      <c r="M1348" s="12">
        <f>IF(L1348=2012,M1347,M1347*(1+Data_FRED!C1210))</f>
        <v>1.664329249955649</v>
      </c>
      <c r="N1348" s="4">
        <f t="shared" si="67"/>
        <v>1</v>
      </c>
      <c r="O1348" s="19">
        <f>+N1348*(Data_FRED!C1210)</f>
        <v>1.4522119983846045E-3</v>
      </c>
      <c r="P1348" s="12">
        <f t="shared" si="68"/>
        <v>1.3961171167692443</v>
      </c>
    </row>
    <row r="1349" spans="11:16" ht="12.5" x14ac:dyDescent="0.25">
      <c r="K1349" s="38">
        <v>42922</v>
      </c>
      <c r="L1349" s="4">
        <f t="shared" si="66"/>
        <v>2017</v>
      </c>
      <c r="M1349" s="12">
        <f>IF(L1349=2012,M1348,M1348*(1+Data_FRED!C1211))</f>
        <v>1.6486629665776977</v>
      </c>
      <c r="N1349" s="4">
        <f t="shared" si="67"/>
        <v>1</v>
      </c>
      <c r="O1349" s="19">
        <f>+N1349*(Data_FRED!C1211)</f>
        <v>-9.4129712485487432E-3</v>
      </c>
      <c r="P1349" s="12">
        <f t="shared" si="68"/>
        <v>1.3829755064894886</v>
      </c>
    </row>
    <row r="1350" spans="11:16" ht="12.5" x14ac:dyDescent="0.25">
      <c r="K1350" s="38">
        <v>42923</v>
      </c>
      <c r="L1350" s="4">
        <f t="shared" si="66"/>
        <v>2017</v>
      </c>
      <c r="M1350" s="12">
        <f>IF(L1350=2012,M1349,M1349*(1+Data_FRED!C1212))</f>
        <v>1.6591859548889585</v>
      </c>
      <c r="N1350" s="4">
        <f t="shared" si="67"/>
        <v>1</v>
      </c>
      <c r="O1350" s="19">
        <f>+N1350*(Data_FRED!C1212)</f>
        <v>6.3827407569568501E-3</v>
      </c>
      <c r="P1350" s="12">
        <f t="shared" si="68"/>
        <v>1.3918026806206321</v>
      </c>
    </row>
    <row r="1351" spans="11:16" ht="12.5" x14ac:dyDescent="0.25">
      <c r="K1351" s="38">
        <v>42926</v>
      </c>
      <c r="L1351" s="4">
        <f t="shared" si="66"/>
        <v>2017</v>
      </c>
      <c r="M1351" s="12">
        <f>IF(L1351=2012,M1350,M1350*(1+Data_FRED!C1213))</f>
        <v>1.6607245778840185</v>
      </c>
      <c r="N1351" s="4">
        <f t="shared" si="67"/>
        <v>1</v>
      </c>
      <c r="O1351" s="19">
        <f>+N1351*(Data_FRED!C1213)</f>
        <v>9.2733607738550183E-4</v>
      </c>
      <c r="P1351" s="12">
        <f t="shared" si="68"/>
        <v>1.3930933494589735</v>
      </c>
    </row>
    <row r="1352" spans="11:16" ht="12.5" x14ac:dyDescent="0.25">
      <c r="K1352" s="38">
        <v>42927</v>
      </c>
      <c r="L1352" s="4">
        <f t="shared" si="66"/>
        <v>2017</v>
      </c>
      <c r="M1352" s="12">
        <f>IF(L1352=2012,M1351,M1351*(1+Data_FRED!C1214))</f>
        <v>1.659424185192053</v>
      </c>
      <c r="N1352" s="4">
        <f t="shared" si="67"/>
        <v>1</v>
      </c>
      <c r="O1352" s="19">
        <f>+N1352*(Data_FRED!C1214)</f>
        <v>-7.8302730584169154E-4</v>
      </c>
      <c r="P1352" s="12">
        <f t="shared" si="68"/>
        <v>1.3920025193267607</v>
      </c>
    </row>
    <row r="1353" spans="11:16" ht="12.5" x14ac:dyDescent="0.25">
      <c r="K1353" s="38">
        <v>42928</v>
      </c>
      <c r="L1353" s="4">
        <f t="shared" si="66"/>
        <v>2017</v>
      </c>
      <c r="M1353" s="12">
        <f>IF(L1353=2012,M1352,M1352*(1+Data_FRED!C1215))</f>
        <v>1.6715032384235433</v>
      </c>
      <c r="N1353" s="4">
        <f t="shared" si="67"/>
        <v>1</v>
      </c>
      <c r="O1353" s="19">
        <f>+N1353*(Data_FRED!C1215)</f>
        <v>7.2790630263669361E-3</v>
      </c>
      <c r="P1353" s="12">
        <f t="shared" si="68"/>
        <v>1.4021349933978016</v>
      </c>
    </row>
    <row r="1354" spans="11:16" ht="12.5" x14ac:dyDescent="0.25">
      <c r="K1354" s="38">
        <v>42929</v>
      </c>
      <c r="L1354" s="4">
        <f t="shared" si="66"/>
        <v>2017</v>
      </c>
      <c r="M1354" s="12">
        <f>IF(L1354=2012,M1353,M1353*(1+Data_FRED!C1216))</f>
        <v>1.674633625605733</v>
      </c>
      <c r="N1354" s="4">
        <f t="shared" si="67"/>
        <v>1</v>
      </c>
      <c r="O1354" s="19">
        <f>+N1354*(Data_FRED!C1216)</f>
        <v>1.8727975574500866E-3</v>
      </c>
      <c r="P1354" s="12">
        <f t="shared" si="68"/>
        <v>1.4047609083886523</v>
      </c>
    </row>
    <row r="1355" spans="11:16" ht="12.5" x14ac:dyDescent="0.25">
      <c r="K1355" s="38">
        <v>42930</v>
      </c>
      <c r="L1355" s="4">
        <f t="shared" si="66"/>
        <v>2017</v>
      </c>
      <c r="M1355" s="12">
        <f>IF(L1355=2012,M1354,M1354*(1+Data_FRED!C1217))</f>
        <v>1.6824418395752141</v>
      </c>
      <c r="N1355" s="4">
        <f t="shared" si="67"/>
        <v>1</v>
      </c>
      <c r="O1355" s="19">
        <f>+N1355*(Data_FRED!C1217)</f>
        <v>4.6626401441430309E-3</v>
      </c>
      <c r="P1355" s="12">
        <f t="shared" si="68"/>
        <v>1.4113108029930279</v>
      </c>
    </row>
    <row r="1356" spans="11:16" ht="12.5" x14ac:dyDescent="0.25">
      <c r="K1356" s="38">
        <v>42933</v>
      </c>
      <c r="L1356" s="4">
        <f t="shared" si="66"/>
        <v>2017</v>
      </c>
      <c r="M1356" s="12">
        <f>IF(L1356=2012,M1355,M1355*(1+Data_FRED!C1218))</f>
        <v>1.6823529013048397</v>
      </c>
      <c r="N1356" s="4">
        <f t="shared" si="67"/>
        <v>1</v>
      </c>
      <c r="O1356" s="19">
        <f>+N1356*(Data_FRED!C1218)</f>
        <v>-5.2862612116695394E-5</v>
      </c>
      <c r="P1356" s="12">
        <f t="shared" si="68"/>
        <v>1.4112361974174732</v>
      </c>
    </row>
    <row r="1357" spans="11:16" ht="12.5" x14ac:dyDescent="0.25">
      <c r="K1357" s="38">
        <v>42934</v>
      </c>
      <c r="L1357" s="4">
        <f t="shared" si="66"/>
        <v>2017</v>
      </c>
      <c r="M1357" s="12">
        <f>IF(L1357=2012,M1356,M1356*(1+Data_FRED!C1219))</f>
        <v>1.6833582608611244</v>
      </c>
      <c r="N1357" s="4">
        <f t="shared" si="67"/>
        <v>1</v>
      </c>
      <c r="O1357" s="19">
        <f>+N1357*(Data_FRED!C1219)</f>
        <v>5.9759135880759124E-4</v>
      </c>
      <c r="P1357" s="12">
        <f t="shared" si="68"/>
        <v>1.4120795399742865</v>
      </c>
    </row>
    <row r="1358" spans="11:16" ht="12.5" x14ac:dyDescent="0.25">
      <c r="K1358" s="38">
        <v>42935</v>
      </c>
      <c r="L1358" s="4">
        <f t="shared" si="66"/>
        <v>2017</v>
      </c>
      <c r="M1358" s="12">
        <f>IF(L1358=2012,M1357,M1357*(1+Data_FRED!C1220))</f>
        <v>1.6923781494212087</v>
      </c>
      <c r="N1358" s="4">
        <f t="shared" si="67"/>
        <v>1</v>
      </c>
      <c r="O1358" s="19">
        <f>+N1358*(Data_FRED!C1220)</f>
        <v>5.3582702920709109E-3</v>
      </c>
      <c r="P1358" s="12">
        <f t="shared" si="68"/>
        <v>1.4196458438233719</v>
      </c>
    </row>
    <row r="1359" spans="11:16" ht="12.5" x14ac:dyDescent="0.25">
      <c r="K1359" s="38">
        <v>42936</v>
      </c>
      <c r="L1359" s="4">
        <f t="shared" si="66"/>
        <v>2017</v>
      </c>
      <c r="M1359" s="12">
        <f>IF(L1359=2012,M1358,M1358*(1+Data_FRED!C1221))</f>
        <v>1.6921181666840097</v>
      </c>
      <c r="N1359" s="4">
        <f t="shared" si="67"/>
        <v>1</v>
      </c>
      <c r="O1359" s="19">
        <f>+N1359*(Data_FRED!C1221)</f>
        <v>-1.5361976712352472E-4</v>
      </c>
      <c r="P1359" s="12">
        <f t="shared" si="68"/>
        <v>1.4194277581594459</v>
      </c>
    </row>
    <row r="1360" spans="11:16" ht="12.5" x14ac:dyDescent="0.25">
      <c r="K1360" s="38">
        <v>42937</v>
      </c>
      <c r="L1360" s="4">
        <f t="shared" si="66"/>
        <v>2017</v>
      </c>
      <c r="M1360" s="12">
        <f>IF(L1360=2012,M1359,M1359*(1+Data_FRED!C1222))</f>
        <v>1.6914955097239037</v>
      </c>
      <c r="N1360" s="4">
        <f t="shared" si="67"/>
        <v>1</v>
      </c>
      <c r="O1360" s="19">
        <f>+N1360*(Data_FRED!C1222)</f>
        <v>-3.6797486863832021E-4</v>
      </c>
      <c r="P1360" s="12">
        <f t="shared" si="68"/>
        <v>1.4189054444165956</v>
      </c>
    </row>
    <row r="1361" spans="11:16" ht="12.5" x14ac:dyDescent="0.25">
      <c r="K1361" s="38">
        <v>42940</v>
      </c>
      <c r="L1361" s="4">
        <f t="shared" ref="L1361:L1424" si="69">+YEAR(K1361)</f>
        <v>2017</v>
      </c>
      <c r="M1361" s="12">
        <f>IF(L1361=2012,M1360,M1360*(1+Data_FRED!C1223))</f>
        <v>1.6896953362834193</v>
      </c>
      <c r="N1361" s="4">
        <f t="shared" ref="N1361:N1424" si="70">+SUMIF($C$143:$C$153,L1361,$D$143:$D$153)</f>
        <v>1</v>
      </c>
      <c r="O1361" s="19">
        <f>+N1361*(Data_FRED!C1223)</f>
        <v>-1.0642496123316407E-3</v>
      </c>
      <c r="P1361" s="12">
        <f t="shared" ref="P1361:P1424" si="71">P1360*(1+O1361)</f>
        <v>1.4173953748474399</v>
      </c>
    </row>
    <row r="1362" spans="11:16" ht="12.5" x14ac:dyDescent="0.25">
      <c r="K1362" s="38">
        <v>42941</v>
      </c>
      <c r="L1362" s="4">
        <f t="shared" si="69"/>
        <v>2017</v>
      </c>
      <c r="M1362" s="12">
        <f>IF(L1362=2012,M1361,M1361*(1+Data_FRED!C1224))</f>
        <v>1.694627420515515</v>
      </c>
      <c r="N1362" s="4">
        <f t="shared" si="70"/>
        <v>1</v>
      </c>
      <c r="O1362" s="19">
        <f>+N1362*(Data_FRED!C1224)</f>
        <v>2.9189192431246041E-3</v>
      </c>
      <c r="P1362" s="12">
        <f t="shared" si="71"/>
        <v>1.4215326374821982</v>
      </c>
    </row>
    <row r="1363" spans="11:16" ht="12.5" x14ac:dyDescent="0.25">
      <c r="K1363" s="38">
        <v>42942</v>
      </c>
      <c r="L1363" s="4">
        <f t="shared" si="69"/>
        <v>2017</v>
      </c>
      <c r="M1363" s="12">
        <f>IF(L1363=2012,M1362,M1362*(1+Data_FRED!C1225))</f>
        <v>1.6951062293060006</v>
      </c>
      <c r="N1363" s="4">
        <f t="shared" si="70"/>
        <v>1</v>
      </c>
      <c r="O1363" s="19">
        <f>+N1363*(Data_FRED!C1225)</f>
        <v>2.8254516874271819E-4</v>
      </c>
      <c r="P1363" s="12">
        <f t="shared" si="71"/>
        <v>1.4219342846611289</v>
      </c>
    </row>
    <row r="1364" spans="11:16" ht="12.5" x14ac:dyDescent="0.25">
      <c r="K1364" s="38">
        <v>42943</v>
      </c>
      <c r="L1364" s="4">
        <f t="shared" si="69"/>
        <v>2017</v>
      </c>
      <c r="M1364" s="12">
        <f>IF(L1364=2012,M1363,M1363*(1+Data_FRED!C1226))</f>
        <v>1.6934567238964247</v>
      </c>
      <c r="N1364" s="4">
        <f t="shared" si="70"/>
        <v>1</v>
      </c>
      <c r="O1364" s="19">
        <f>+N1364*(Data_FRED!C1226)</f>
        <v>-9.7309854748828207E-4</v>
      </c>
      <c r="P1364" s="12">
        <f t="shared" si="71"/>
        <v>1.4205506024741015</v>
      </c>
    </row>
    <row r="1365" spans="11:16" ht="12.5" x14ac:dyDescent="0.25">
      <c r="K1365" s="38">
        <v>42944</v>
      </c>
      <c r="L1365" s="4">
        <f t="shared" si="69"/>
        <v>2017</v>
      </c>
      <c r="M1365" s="12">
        <f>IF(L1365=2012,M1364,M1364*(1+Data_FRED!C1227))</f>
        <v>1.6911839580795147</v>
      </c>
      <c r="N1365" s="4">
        <f t="shared" si="70"/>
        <v>1</v>
      </c>
      <c r="O1365" s="19">
        <f>+N1365*(Data_FRED!C1227)</f>
        <v>-1.3420867417742238E-3</v>
      </c>
      <c r="P1365" s="12">
        <f t="shared" si="71"/>
        <v>1.4186441003445016</v>
      </c>
    </row>
    <row r="1366" spans="11:16" ht="12.5" x14ac:dyDescent="0.25">
      <c r="K1366" s="38">
        <v>42947</v>
      </c>
      <c r="L1366" s="4">
        <f t="shared" si="69"/>
        <v>2017</v>
      </c>
      <c r="M1366" s="12">
        <f>IF(L1366=2012,M1365,M1365*(1+Data_FRED!C1228))</f>
        <v>1.6899521147405974</v>
      </c>
      <c r="N1366" s="4">
        <f t="shared" si="70"/>
        <v>1</v>
      </c>
      <c r="O1366" s="19">
        <f>+N1366*(Data_FRED!C1228)</f>
        <v>-7.2839109727374364E-4</v>
      </c>
      <c r="P1366" s="12">
        <f t="shared" si="71"/>
        <v>1.4176107726116107</v>
      </c>
    </row>
    <row r="1367" spans="11:16" ht="12.5" x14ac:dyDescent="0.25">
      <c r="K1367" s="38">
        <v>42948</v>
      </c>
      <c r="L1367" s="4">
        <f t="shared" si="69"/>
        <v>2017</v>
      </c>
      <c r="M1367" s="12">
        <f>IF(L1367=2012,M1366,M1366*(1+Data_FRED!C1229))</f>
        <v>1.6940859084766207</v>
      </c>
      <c r="N1367" s="4">
        <f t="shared" si="70"/>
        <v>1</v>
      </c>
      <c r="O1367" s="19">
        <f>+N1367*(Data_FRED!C1229)</f>
        <v>2.4461011054493871E-3</v>
      </c>
      <c r="P1367" s="12">
        <f t="shared" si="71"/>
        <v>1.4210783918895928</v>
      </c>
    </row>
    <row r="1368" spans="11:16" ht="12.5" x14ac:dyDescent="0.25">
      <c r="K1368" s="38">
        <v>42949</v>
      </c>
      <c r="L1368" s="4">
        <f t="shared" si="69"/>
        <v>2017</v>
      </c>
      <c r="M1368" s="12">
        <f>IF(L1368=2012,M1367,M1367*(1+Data_FRED!C1230))</f>
        <v>1.6949203122821426</v>
      </c>
      <c r="N1368" s="4">
        <f t="shared" si="70"/>
        <v>1</v>
      </c>
      <c r="O1368" s="19">
        <f>+N1368*(Data_FRED!C1230)</f>
        <v>4.9253925160855719E-4</v>
      </c>
      <c r="P1368" s="12">
        <f t="shared" si="71"/>
        <v>1.4217783287772114</v>
      </c>
    </row>
    <row r="1369" spans="11:16" ht="12.5" x14ac:dyDescent="0.25">
      <c r="K1369" s="38">
        <v>42950</v>
      </c>
      <c r="L1369" s="4">
        <f t="shared" si="69"/>
        <v>2017</v>
      </c>
      <c r="M1369" s="12">
        <f>IF(L1369=2012,M1368,M1368*(1+Data_FRED!C1231))</f>
        <v>1.6912152525957242</v>
      </c>
      <c r="N1369" s="4">
        <f t="shared" si="70"/>
        <v>1</v>
      </c>
      <c r="O1369" s="19">
        <f>+N1369*(Data_FRED!C1231)</f>
        <v>-2.1859786914876496E-3</v>
      </c>
      <c r="P1369" s="12">
        <f t="shared" si="71"/>
        <v>1.4186703516464856</v>
      </c>
    </row>
    <row r="1370" spans="11:16" ht="12.5" x14ac:dyDescent="0.25">
      <c r="K1370" s="38">
        <v>42951</v>
      </c>
      <c r="L1370" s="4">
        <f t="shared" si="69"/>
        <v>2017</v>
      </c>
      <c r="M1370" s="12">
        <f>IF(L1370=2012,M1369,M1369*(1+Data_FRED!C1232))</f>
        <v>1.694407005892387</v>
      </c>
      <c r="N1370" s="4">
        <f t="shared" si="70"/>
        <v>1</v>
      </c>
      <c r="O1370" s="19">
        <f>+N1370*(Data_FRED!C1232)</f>
        <v>1.887254323046072E-3</v>
      </c>
      <c r="P1370" s="12">
        <f t="shared" si="71"/>
        <v>1.4213477434006079</v>
      </c>
    </row>
    <row r="1371" spans="11:16" ht="12.5" x14ac:dyDescent="0.25">
      <c r="K1371" s="38">
        <v>42954</v>
      </c>
      <c r="L1371" s="4">
        <f t="shared" si="69"/>
        <v>2017</v>
      </c>
      <c r="M1371" s="12">
        <f>IF(L1371=2012,M1370,M1370*(1+Data_FRED!C1233))</f>
        <v>1.6971958500611837</v>
      </c>
      <c r="N1371" s="4">
        <f t="shared" si="70"/>
        <v>1</v>
      </c>
      <c r="O1371" s="19">
        <f>+N1371*(Data_FRED!C1233)</f>
        <v>1.6459116133836385E-3</v>
      </c>
      <c r="P1371" s="12">
        <f t="shared" si="71"/>
        <v>1.4236871561581275</v>
      </c>
    </row>
    <row r="1372" spans="11:16" ht="12.5" x14ac:dyDescent="0.25">
      <c r="K1372" s="38">
        <v>42955</v>
      </c>
      <c r="L1372" s="4">
        <f t="shared" si="69"/>
        <v>2017</v>
      </c>
      <c r="M1372" s="12">
        <f>IF(L1372=2012,M1371,M1371*(1+Data_FRED!C1234))</f>
        <v>1.6930931233363054</v>
      </c>
      <c r="N1372" s="4">
        <f t="shared" si="70"/>
        <v>1</v>
      </c>
      <c r="O1372" s="19">
        <f>+N1372*(Data_FRED!C1234)</f>
        <v>-2.41735609047731E-3</v>
      </c>
      <c r="P1372" s="12">
        <f t="shared" si="71"/>
        <v>1.4202455973402544</v>
      </c>
    </row>
    <row r="1373" spans="11:16" ht="12.5" x14ac:dyDescent="0.25">
      <c r="K1373" s="38">
        <v>42956</v>
      </c>
      <c r="L1373" s="4">
        <f t="shared" si="69"/>
        <v>2017</v>
      </c>
      <c r="M1373" s="12">
        <f>IF(L1373=2012,M1372,M1372*(1+Data_FRED!C1235))</f>
        <v>1.6924773212341175</v>
      </c>
      <c r="N1373" s="4">
        <f t="shared" si="70"/>
        <v>1</v>
      </c>
      <c r="O1373" s="19">
        <f>+N1373*(Data_FRED!C1235)</f>
        <v>-3.6371425392981165E-4</v>
      </c>
      <c r="P1373" s="12">
        <f t="shared" si="71"/>
        <v>1.4197290337724207</v>
      </c>
    </row>
    <row r="1374" spans="11:16" ht="12.5" x14ac:dyDescent="0.25">
      <c r="K1374" s="38">
        <v>42957</v>
      </c>
      <c r="L1374" s="4">
        <f t="shared" si="69"/>
        <v>2017</v>
      </c>
      <c r="M1374" s="12">
        <f>IF(L1374=2012,M1373,M1373*(1+Data_FRED!C1236))</f>
        <v>1.6678006727286883</v>
      </c>
      <c r="N1374" s="4">
        <f t="shared" si="70"/>
        <v>1</v>
      </c>
      <c r="O1374" s="19">
        <f>+N1374*(Data_FRED!C1236)</f>
        <v>-1.4580194485226952E-2</v>
      </c>
      <c r="P1374" s="12">
        <f t="shared" si="71"/>
        <v>1.3990291083436954</v>
      </c>
    </row>
    <row r="1375" spans="11:16" ht="12.5" x14ac:dyDescent="0.25">
      <c r="K1375" s="38">
        <v>42958</v>
      </c>
      <c r="L1375" s="4">
        <f t="shared" si="69"/>
        <v>2017</v>
      </c>
      <c r="M1375" s="12">
        <f>IF(L1375=2012,M1374,M1374*(1+Data_FRED!C1237))</f>
        <v>1.6699266401044508</v>
      </c>
      <c r="N1375" s="4">
        <f t="shared" si="70"/>
        <v>1</v>
      </c>
      <c r="O1375" s="19">
        <f>+N1375*(Data_FRED!C1237)</f>
        <v>1.2747131060238811E-3</v>
      </c>
      <c r="P1375" s="12">
        <f t="shared" si="71"/>
        <v>1.40081246908381</v>
      </c>
    </row>
    <row r="1376" spans="11:16" ht="12.5" x14ac:dyDescent="0.25">
      <c r="K1376" s="38">
        <v>42961</v>
      </c>
      <c r="L1376" s="4">
        <f t="shared" si="69"/>
        <v>2017</v>
      </c>
      <c r="M1376" s="12">
        <f>IF(L1376=2012,M1375,M1375*(1+Data_FRED!C1238))</f>
        <v>1.6866152917900779</v>
      </c>
      <c r="N1376" s="4">
        <f t="shared" si="70"/>
        <v>1</v>
      </c>
      <c r="O1376" s="19">
        <f>+N1376*(Data_FRED!C1238)</f>
        <v>9.9936436037592596E-3</v>
      </c>
      <c r="P1376" s="12">
        <f t="shared" si="71"/>
        <v>1.4148116896555356</v>
      </c>
    </row>
    <row r="1377" spans="11:16" ht="12.5" x14ac:dyDescent="0.25">
      <c r="K1377" s="38">
        <v>42962</v>
      </c>
      <c r="L1377" s="4">
        <f t="shared" si="69"/>
        <v>2017</v>
      </c>
      <c r="M1377" s="12">
        <f>IF(L1377=2012,M1376,M1376*(1+Data_FRED!C1239))</f>
        <v>1.6857737715020966</v>
      </c>
      <c r="N1377" s="4">
        <f t="shared" si="70"/>
        <v>1</v>
      </c>
      <c r="O1377" s="19">
        <f>+N1377*(Data_FRED!C1239)</f>
        <v>-4.9894026935336125E-4</v>
      </c>
      <c r="P1377" s="12">
        <f t="shared" si="71"/>
        <v>1.4141057831300146</v>
      </c>
    </row>
    <row r="1378" spans="11:16" ht="12.5" x14ac:dyDescent="0.25">
      <c r="K1378" s="38">
        <v>42963</v>
      </c>
      <c r="L1378" s="4">
        <f t="shared" si="69"/>
        <v>2017</v>
      </c>
      <c r="M1378" s="12">
        <f>IF(L1378=2012,M1377,M1377*(1+Data_FRED!C1240))</f>
        <v>1.6881660456187813</v>
      </c>
      <c r="N1378" s="4">
        <f t="shared" si="70"/>
        <v>1</v>
      </c>
      <c r="O1378" s="19">
        <f>+N1378*(Data_FRED!C1240)</f>
        <v>1.4190955851406412E-3</v>
      </c>
      <c r="P1378" s="12">
        <f t="shared" si="71"/>
        <v>1.4161125344037764</v>
      </c>
    </row>
    <row r="1379" spans="11:16" ht="12.5" x14ac:dyDescent="0.25">
      <c r="K1379" s="38">
        <v>42964</v>
      </c>
      <c r="L1379" s="4">
        <f t="shared" si="69"/>
        <v>2017</v>
      </c>
      <c r="M1379" s="12">
        <f>IF(L1379=2012,M1378,M1378*(1+Data_FRED!C1241))</f>
        <v>1.6619027349631481</v>
      </c>
      <c r="N1379" s="4">
        <f t="shared" si="70"/>
        <v>1</v>
      </c>
      <c r="O1379" s="19">
        <f>+N1379*(Data_FRED!C1241)</f>
        <v>-1.5557302982010086E-2</v>
      </c>
      <c r="P1379" s="12">
        <f t="shared" si="71"/>
        <v>1.3940816426494347</v>
      </c>
    </row>
    <row r="1380" spans="11:16" ht="12.5" x14ac:dyDescent="0.25">
      <c r="K1380" s="38">
        <v>42965</v>
      </c>
      <c r="L1380" s="4">
        <f t="shared" si="69"/>
        <v>2017</v>
      </c>
      <c r="M1380" s="12">
        <f>IF(L1380=2012,M1379,M1379*(1+Data_FRED!C1242))</f>
        <v>1.6588497036825225</v>
      </c>
      <c r="N1380" s="4">
        <f t="shared" si="70"/>
        <v>1</v>
      </c>
      <c r="O1380" s="19">
        <f>+N1380*(Data_FRED!C1242)</f>
        <v>-1.8370697733361559E-3</v>
      </c>
      <c r="P1380" s="12">
        <f t="shared" si="71"/>
        <v>1.3915206174021606</v>
      </c>
    </row>
    <row r="1381" spans="11:16" ht="12.5" x14ac:dyDescent="0.25">
      <c r="K1381" s="38">
        <v>42968</v>
      </c>
      <c r="L1381" s="4">
        <f t="shared" si="69"/>
        <v>2017</v>
      </c>
      <c r="M1381" s="12">
        <f>IF(L1381=2012,M1380,M1380*(1+Data_FRED!C1243))</f>
        <v>1.6607772000939598</v>
      </c>
      <c r="N1381" s="4">
        <f t="shared" si="70"/>
        <v>1</v>
      </c>
      <c r="O1381" s="19">
        <f>+N1381*(Data_FRED!C1243)</f>
        <v>1.1619475876316547E-3</v>
      </c>
      <c r="P1381" s="12">
        <f t="shared" si="71"/>
        <v>1.3931374914266907</v>
      </c>
    </row>
    <row r="1382" spans="11:16" ht="12.5" x14ac:dyDescent="0.25">
      <c r="K1382" s="38">
        <v>42969</v>
      </c>
      <c r="L1382" s="4">
        <f t="shared" si="69"/>
        <v>2017</v>
      </c>
      <c r="M1382" s="12">
        <f>IF(L1382=2012,M1381,M1381*(1+Data_FRED!C1244))</f>
        <v>1.6772051755853026</v>
      </c>
      <c r="N1382" s="4">
        <f t="shared" si="70"/>
        <v>1</v>
      </c>
      <c r="O1382" s="19">
        <f>+N1382*(Data_FRED!C1244)</f>
        <v>9.8917395364131917E-3</v>
      </c>
      <c r="P1382" s="12">
        <f t="shared" si="71"/>
        <v>1.4069180446302956</v>
      </c>
    </row>
    <row r="1383" spans="11:16" ht="12.5" x14ac:dyDescent="0.25">
      <c r="K1383" s="38">
        <v>42970</v>
      </c>
      <c r="L1383" s="4">
        <f t="shared" si="69"/>
        <v>2017</v>
      </c>
      <c r="M1383" s="12">
        <f>IF(L1383=2012,M1382,M1382*(1+Data_FRED!C1245))</f>
        <v>1.671402746525622</v>
      </c>
      <c r="N1383" s="4">
        <f t="shared" si="70"/>
        <v>1</v>
      </c>
      <c r="O1383" s="19">
        <f>+N1383*(Data_FRED!C1245)</f>
        <v>-3.459582133507087E-3</v>
      </c>
      <c r="P1383" s="12">
        <f t="shared" si="71"/>
        <v>1.4020506960997838</v>
      </c>
    </row>
    <row r="1384" spans="11:16" ht="12.5" x14ac:dyDescent="0.25">
      <c r="K1384" s="38">
        <v>42971</v>
      </c>
      <c r="L1384" s="4">
        <f t="shared" si="69"/>
        <v>2017</v>
      </c>
      <c r="M1384" s="12">
        <f>IF(L1384=2012,M1383,M1383*(1+Data_FRED!C1246))</f>
        <v>1.6679319303814668</v>
      </c>
      <c r="N1384" s="4">
        <f t="shared" si="70"/>
        <v>1</v>
      </c>
      <c r="O1384" s="19">
        <f>+N1384*(Data_FRED!C1246)</f>
        <v>-2.0765887523938203E-3</v>
      </c>
      <c r="P1384" s="12">
        <f t="shared" si="71"/>
        <v>1.3991392133939771</v>
      </c>
    </row>
    <row r="1385" spans="11:16" ht="12.5" x14ac:dyDescent="0.25">
      <c r="K1385" s="38">
        <v>42972</v>
      </c>
      <c r="L1385" s="4">
        <f t="shared" si="69"/>
        <v>2017</v>
      </c>
      <c r="M1385" s="12">
        <f>IF(L1385=2012,M1384,M1384*(1+Data_FRED!C1247))</f>
        <v>1.6707197779774459</v>
      </c>
      <c r="N1385" s="4">
        <f t="shared" si="70"/>
        <v>1</v>
      </c>
      <c r="O1385" s="19">
        <f>+N1385*(Data_FRED!C1247)</f>
        <v>1.671439670407706E-3</v>
      </c>
      <c r="P1385" s="12">
        <f t="shared" si="71"/>
        <v>1.4014777901796667</v>
      </c>
    </row>
    <row r="1386" spans="11:16" ht="12.5" x14ac:dyDescent="0.25">
      <c r="K1386" s="38">
        <v>42975</v>
      </c>
      <c r="L1386" s="4">
        <f t="shared" si="69"/>
        <v>2017</v>
      </c>
      <c r="M1386" s="12">
        <f>IF(L1386=2012,M1385,M1385*(1+Data_FRED!C1248))</f>
        <v>1.6715333808432808</v>
      </c>
      <c r="N1386" s="4">
        <f t="shared" si="70"/>
        <v>1</v>
      </c>
      <c r="O1386" s="19">
        <f>+N1386*(Data_FRED!C1248)</f>
        <v>4.869774552017658E-4</v>
      </c>
      <c r="P1386" s="12">
        <f t="shared" si="71"/>
        <v>1.4021602782674503</v>
      </c>
    </row>
    <row r="1387" spans="11:16" ht="12.5" x14ac:dyDescent="0.25">
      <c r="K1387" s="38">
        <v>42976</v>
      </c>
      <c r="L1387" s="4">
        <f t="shared" si="69"/>
        <v>2017</v>
      </c>
      <c r="M1387" s="12">
        <f>IF(L1387=2012,M1386,M1386*(1+Data_FRED!C1249))</f>
        <v>1.6729415521160591</v>
      </c>
      <c r="N1387" s="4">
        <f t="shared" si="70"/>
        <v>1</v>
      </c>
      <c r="O1387" s="19">
        <f>+N1387*(Data_FRED!C1249)</f>
        <v>8.4244280665693428E-4</v>
      </c>
      <c r="P1387" s="12">
        <f t="shared" si="71"/>
        <v>1.4033415181076567</v>
      </c>
    </row>
    <row r="1388" spans="11:16" ht="12.5" x14ac:dyDescent="0.25">
      <c r="K1388" s="38">
        <v>42977</v>
      </c>
      <c r="L1388" s="4">
        <f t="shared" si="69"/>
        <v>2017</v>
      </c>
      <c r="M1388" s="12">
        <f>IF(L1388=2012,M1387,M1387*(1+Data_FRED!C1250))</f>
        <v>1.6806446382349483</v>
      </c>
      <c r="N1388" s="4">
        <f t="shared" si="70"/>
        <v>1</v>
      </c>
      <c r="O1388" s="19">
        <f>+N1388*(Data_FRED!C1250)</f>
        <v>4.6045159851196751E-3</v>
      </c>
      <c r="P1388" s="12">
        <f t="shared" si="71"/>
        <v>1.4098032265603655</v>
      </c>
    </row>
    <row r="1389" spans="11:16" ht="12.5" x14ac:dyDescent="0.25">
      <c r="K1389" s="38">
        <v>42978</v>
      </c>
      <c r="L1389" s="4">
        <f t="shared" si="69"/>
        <v>2017</v>
      </c>
      <c r="M1389" s="12">
        <f>IF(L1389=2012,M1388,M1388*(1+Data_FRED!C1251))</f>
        <v>1.6902322938159517</v>
      </c>
      <c r="N1389" s="4">
        <f t="shared" si="70"/>
        <v>1</v>
      </c>
      <c r="O1389" s="19">
        <f>+N1389*(Data_FRED!C1251)</f>
        <v>5.704748858195643E-3</v>
      </c>
      <c r="P1389" s="12">
        <f t="shared" si="71"/>
        <v>1.4178457999073661</v>
      </c>
    </row>
    <row r="1390" spans="11:16" ht="12.5" x14ac:dyDescent="0.25">
      <c r="K1390" s="38">
        <v>42979</v>
      </c>
      <c r="L1390" s="4">
        <f t="shared" si="69"/>
        <v>2017</v>
      </c>
      <c r="M1390" s="12">
        <f>IF(L1390=2012,M1389,M1389*(1+Data_FRED!C1252))</f>
        <v>1.6935798306765844</v>
      </c>
      <c r="N1390" s="4">
        <f t="shared" si="70"/>
        <v>1</v>
      </c>
      <c r="O1390" s="19">
        <f>+N1390*(Data_FRED!C1252)</f>
        <v>1.9805188155972674E-3</v>
      </c>
      <c r="P1390" s="12">
        <f t="shared" si="71"/>
        <v>1.4206538701916982</v>
      </c>
    </row>
    <row r="1391" spans="11:16" ht="12.5" x14ac:dyDescent="0.25">
      <c r="K1391" s="38">
        <v>42983</v>
      </c>
      <c r="L1391" s="4">
        <f t="shared" si="69"/>
        <v>2017</v>
      </c>
      <c r="M1391" s="12">
        <f>IF(L1391=2012,M1390,M1390*(1+Data_FRED!C1253))</f>
        <v>1.6807433786461905</v>
      </c>
      <c r="N1391" s="4">
        <f t="shared" si="70"/>
        <v>1</v>
      </c>
      <c r="O1391" s="19">
        <f>+N1391*(Data_FRED!C1253)</f>
        <v>-7.5794785683446272E-3</v>
      </c>
      <c r="P1391" s="12">
        <f t="shared" si="71"/>
        <v>1.4098860546295444</v>
      </c>
    </row>
    <row r="1392" spans="11:16" ht="12.5" x14ac:dyDescent="0.25">
      <c r="K1392" s="38">
        <v>42984</v>
      </c>
      <c r="L1392" s="4">
        <f t="shared" si="69"/>
        <v>2017</v>
      </c>
      <c r="M1392" s="12">
        <f>IF(L1392=2012,M1391,M1391*(1+Data_FRED!C1254))</f>
        <v>1.6859937963837581</v>
      </c>
      <c r="N1392" s="4">
        <f t="shared" si="70"/>
        <v>1</v>
      </c>
      <c r="O1392" s="19">
        <f>+N1392*(Data_FRED!C1254)</f>
        <v>3.1238663821462308E-3</v>
      </c>
      <c r="P1392" s="12">
        <f t="shared" si="71"/>
        <v>1.4142903502782584</v>
      </c>
    </row>
    <row r="1393" spans="11:16" ht="12.5" x14ac:dyDescent="0.25">
      <c r="K1393" s="38">
        <v>42985</v>
      </c>
      <c r="L1393" s="4">
        <f t="shared" si="69"/>
        <v>2017</v>
      </c>
      <c r="M1393" s="12">
        <f>IF(L1393=2012,M1392,M1392*(1+Data_FRED!C1255))</f>
        <v>1.6856928872634904</v>
      </c>
      <c r="N1393" s="4">
        <f t="shared" si="70"/>
        <v>1</v>
      </c>
      <c r="O1393" s="19">
        <f>+N1393*(Data_FRED!C1255)</f>
        <v>-1.7847581700066779E-4</v>
      </c>
      <c r="P1393" s="12">
        <f t="shared" si="71"/>
        <v>1.4140379336525164</v>
      </c>
    </row>
    <row r="1394" spans="11:16" ht="12.5" x14ac:dyDescent="0.25">
      <c r="K1394" s="38">
        <v>42986</v>
      </c>
      <c r="L1394" s="4">
        <f t="shared" si="69"/>
        <v>2017</v>
      </c>
      <c r="M1394" s="12">
        <f>IF(L1394=2012,M1393,M1393*(1+Data_FRED!C1256))</f>
        <v>1.6831813856424123</v>
      </c>
      <c r="N1394" s="4">
        <f t="shared" si="70"/>
        <v>1</v>
      </c>
      <c r="O1394" s="19">
        <f>+N1394*(Data_FRED!C1256)</f>
        <v>-1.4898927557054817E-3</v>
      </c>
      <c r="P1394" s="12">
        <f t="shared" si="71"/>
        <v>1.4119311687788749</v>
      </c>
    </row>
    <row r="1395" spans="11:16" ht="12.5" x14ac:dyDescent="0.25">
      <c r="K1395" s="38">
        <v>42989</v>
      </c>
      <c r="L1395" s="4">
        <f t="shared" si="69"/>
        <v>2017</v>
      </c>
      <c r="M1395" s="12">
        <f>IF(L1395=2012,M1394,M1394*(1+Data_FRED!C1257))</f>
        <v>1.7013276029978226</v>
      </c>
      <c r="N1395" s="4">
        <f t="shared" si="70"/>
        <v>1</v>
      </c>
      <c r="O1395" s="19">
        <f>+N1395*(Data_FRED!C1257)</f>
        <v>1.0780904250841916E-2</v>
      </c>
      <c r="P1395" s="12">
        <f t="shared" si="71"/>
        <v>1.4271530635182594</v>
      </c>
    </row>
    <row r="1396" spans="11:16" ht="12.5" x14ac:dyDescent="0.25">
      <c r="K1396" s="38">
        <v>42990</v>
      </c>
      <c r="L1396" s="4">
        <f t="shared" si="69"/>
        <v>2017</v>
      </c>
      <c r="M1396" s="12">
        <f>IF(L1396=2012,M1395,M1395*(1+Data_FRED!C1258))</f>
        <v>1.707041262665342</v>
      </c>
      <c r="N1396" s="4">
        <f t="shared" si="70"/>
        <v>1</v>
      </c>
      <c r="O1396" s="19">
        <f>+N1396*(Data_FRED!C1258)</f>
        <v>3.3583535924836664E-3</v>
      </c>
      <c r="P1396" s="12">
        <f t="shared" si="71"/>
        <v>1.4319459481361501</v>
      </c>
    </row>
    <row r="1397" spans="11:16" ht="12.5" x14ac:dyDescent="0.25">
      <c r="K1397" s="38">
        <v>42991</v>
      </c>
      <c r="L1397" s="4">
        <f t="shared" si="69"/>
        <v>2017</v>
      </c>
      <c r="M1397" s="12">
        <f>IF(L1397=2012,M1396,M1396*(1+Data_FRED!C1259))</f>
        <v>1.7083331165309903</v>
      </c>
      <c r="N1397" s="4">
        <f t="shared" si="70"/>
        <v>1</v>
      </c>
      <c r="O1397" s="19">
        <f>+N1397*(Data_FRED!C1259)</f>
        <v>7.5677951898545429E-4</v>
      </c>
      <c r="P1397" s="12">
        <f t="shared" si="71"/>
        <v>1.4330296155019939</v>
      </c>
    </row>
    <row r="1398" spans="11:16" ht="12.5" x14ac:dyDescent="0.25">
      <c r="K1398" s="38">
        <v>42992</v>
      </c>
      <c r="L1398" s="4">
        <f t="shared" si="69"/>
        <v>2017</v>
      </c>
      <c r="M1398" s="12">
        <f>IF(L1398=2012,M1397,M1397*(1+Data_FRED!C1260))</f>
        <v>1.7064516884362972</v>
      </c>
      <c r="N1398" s="4">
        <f t="shared" si="70"/>
        <v>1</v>
      </c>
      <c r="O1398" s="19">
        <f>+N1398*(Data_FRED!C1260)</f>
        <v>-1.1013239025146775E-3</v>
      </c>
      <c r="P1398" s="12">
        <f t="shared" si="71"/>
        <v>1.4314513857334301</v>
      </c>
    </row>
    <row r="1399" spans="11:16" ht="12.5" x14ac:dyDescent="0.25">
      <c r="K1399" s="38">
        <v>42993</v>
      </c>
      <c r="L1399" s="4">
        <f t="shared" si="69"/>
        <v>2017</v>
      </c>
      <c r="M1399" s="12">
        <f>IF(L1399=2012,M1398,M1398*(1+Data_FRED!C1261))</f>
        <v>1.7096010001716488</v>
      </c>
      <c r="N1399" s="4">
        <f t="shared" si="70"/>
        <v>1</v>
      </c>
      <c r="O1399" s="19">
        <f>+N1399*(Data_FRED!C1261)</f>
        <v>1.8455323152087293E-3</v>
      </c>
      <c r="P1399" s="12">
        <f t="shared" si="71"/>
        <v>1.4340931755234514</v>
      </c>
    </row>
    <row r="1400" spans="11:16" ht="12.5" x14ac:dyDescent="0.25">
      <c r="K1400" s="38">
        <v>42996</v>
      </c>
      <c r="L1400" s="4">
        <f t="shared" si="69"/>
        <v>2017</v>
      </c>
      <c r="M1400" s="12">
        <f>IF(L1400=2012,M1399,M1399*(1+Data_FRED!C1262))</f>
        <v>1.7120881402120867</v>
      </c>
      <c r="N1400" s="4">
        <f t="shared" si="70"/>
        <v>1</v>
      </c>
      <c r="O1400" s="19">
        <f>+N1400*(Data_FRED!C1262)</f>
        <v>1.454807314799407E-3</v>
      </c>
      <c r="P1400" s="12">
        <f t="shared" si="71"/>
        <v>1.4361795047653068</v>
      </c>
    </row>
    <row r="1401" spans="11:16" ht="12.5" x14ac:dyDescent="0.25">
      <c r="K1401" s="38">
        <v>42997</v>
      </c>
      <c r="L1401" s="4">
        <f t="shared" si="69"/>
        <v>2017</v>
      </c>
      <c r="M1401" s="12">
        <f>IF(L1401=2012,M1400,M1400*(1+Data_FRED!C1263))</f>
        <v>1.7139879851456215</v>
      </c>
      <c r="N1401" s="4">
        <f t="shared" si="70"/>
        <v>1</v>
      </c>
      <c r="O1401" s="19">
        <f>+N1401*(Data_FRED!C1263)</f>
        <v>1.1096653781502376E-3</v>
      </c>
      <c r="P1401" s="12">
        <f t="shared" si="71"/>
        <v>1.4377731834385536</v>
      </c>
    </row>
    <row r="1402" spans="11:16" ht="12.5" x14ac:dyDescent="0.25">
      <c r="K1402" s="38">
        <v>42998</v>
      </c>
      <c r="L1402" s="4">
        <f t="shared" si="69"/>
        <v>2017</v>
      </c>
      <c r="M1402" s="12">
        <f>IF(L1402=2012,M1401,M1401*(1+Data_FRED!C1264))</f>
        <v>1.7150748448724344</v>
      </c>
      <c r="N1402" s="4">
        <f t="shared" si="70"/>
        <v>1</v>
      </c>
      <c r="O1402" s="19">
        <f>+N1402*(Data_FRED!C1264)</f>
        <v>6.3411163685643339E-4</v>
      </c>
      <c r="P1402" s="12">
        <f t="shared" si="71"/>
        <v>1.4386848921453321</v>
      </c>
    </row>
    <row r="1403" spans="11:16" ht="12.5" x14ac:dyDescent="0.25">
      <c r="K1403" s="38">
        <v>42999</v>
      </c>
      <c r="L1403" s="4">
        <f t="shared" si="69"/>
        <v>2017</v>
      </c>
      <c r="M1403" s="12">
        <f>IF(L1403=2012,M1402,M1402*(1+Data_FRED!C1265))</f>
        <v>1.7098428222977196</v>
      </c>
      <c r="N1403" s="4">
        <f t="shared" si="70"/>
        <v>1</v>
      </c>
      <c r="O1403" s="19">
        <f>+N1403*(Data_FRED!C1265)</f>
        <v>-3.0506088934585734E-3</v>
      </c>
      <c r="P1403" s="12">
        <f t="shared" si="71"/>
        <v>1.434296027218469</v>
      </c>
    </row>
    <row r="1404" spans="11:16" ht="12.5" x14ac:dyDescent="0.25">
      <c r="K1404" s="38">
        <v>43000</v>
      </c>
      <c r="L1404" s="4">
        <f t="shared" si="69"/>
        <v>2017</v>
      </c>
      <c r="M1404" s="12">
        <f>IF(L1404=2012,M1403,M1403*(1+Data_FRED!C1266))</f>
        <v>1.710950175937842</v>
      </c>
      <c r="N1404" s="4">
        <f t="shared" si="70"/>
        <v>1</v>
      </c>
      <c r="O1404" s="19">
        <f>+N1404*(Data_FRED!C1266)</f>
        <v>6.4763475664636797E-4</v>
      </c>
      <c r="P1404" s="12">
        <f t="shared" si="71"/>
        <v>1.4352249271770157</v>
      </c>
    </row>
    <row r="1405" spans="11:16" ht="12.5" x14ac:dyDescent="0.25">
      <c r="K1405" s="38">
        <v>43003</v>
      </c>
      <c r="L1405" s="4">
        <f t="shared" si="69"/>
        <v>2017</v>
      </c>
      <c r="M1405" s="12">
        <f>IF(L1405=2012,M1404,M1404*(1+Data_FRED!C1267))</f>
        <v>1.7071441686318027</v>
      </c>
      <c r="N1405" s="4">
        <f t="shared" si="70"/>
        <v>1</v>
      </c>
      <c r="O1405" s="19">
        <f>+N1405*(Data_FRED!C1267)</f>
        <v>-2.2244992049246771E-3</v>
      </c>
      <c r="P1405" s="12">
        <f t="shared" si="71"/>
        <v>1.4320322704676225</v>
      </c>
    </row>
    <row r="1406" spans="11:16" ht="12.5" x14ac:dyDescent="0.25">
      <c r="K1406" s="38">
        <v>43004</v>
      </c>
      <c r="L1406" s="4">
        <f t="shared" si="69"/>
        <v>2017</v>
      </c>
      <c r="M1406" s="12">
        <f>IF(L1406=2012,M1405,M1405*(1+Data_FRED!C1268))</f>
        <v>1.7072672430086879</v>
      </c>
      <c r="N1406" s="4">
        <f t="shared" si="70"/>
        <v>1</v>
      </c>
      <c r="O1406" s="19">
        <f>+N1406*(Data_FRED!C1268)</f>
        <v>7.2093721869792582E-5</v>
      </c>
      <c r="P1406" s="12">
        <f t="shared" si="71"/>
        <v>1.4321355110038383</v>
      </c>
    </row>
    <row r="1407" spans="11:16" ht="12.5" x14ac:dyDescent="0.25">
      <c r="K1407" s="38">
        <v>43005</v>
      </c>
      <c r="L1407" s="4">
        <f t="shared" si="69"/>
        <v>2017</v>
      </c>
      <c r="M1407" s="12">
        <f>IF(L1407=2012,M1406,M1406*(1+Data_FRED!C1269))</f>
        <v>1.7142275018470998</v>
      </c>
      <c r="N1407" s="4">
        <f t="shared" si="70"/>
        <v>1</v>
      </c>
      <c r="O1407" s="19">
        <f>+N1407*(Data_FRED!C1269)</f>
        <v>4.0768420216074665E-3</v>
      </c>
      <c r="P1407" s="12">
        <f t="shared" si="71"/>
        <v>1.437974101235735</v>
      </c>
    </row>
    <row r="1408" spans="11:16" ht="12.5" x14ac:dyDescent="0.25">
      <c r="K1408" s="38">
        <v>43006</v>
      </c>
      <c r="L1408" s="4">
        <f t="shared" si="69"/>
        <v>2017</v>
      </c>
      <c r="M1408" s="12">
        <f>IF(L1408=2012,M1407,M1407*(1+Data_FRED!C1270))</f>
        <v>1.7162912309658502</v>
      </c>
      <c r="N1408" s="4">
        <f t="shared" si="70"/>
        <v>1</v>
      </c>
      <c r="O1408" s="19">
        <f>+N1408*(Data_FRED!C1270)</f>
        <v>1.2038828664962132E-3</v>
      </c>
      <c r="P1408" s="12">
        <f t="shared" si="71"/>
        <v>1.4397052536186781</v>
      </c>
    </row>
    <row r="1409" spans="11:16" ht="12.5" x14ac:dyDescent="0.25">
      <c r="K1409" s="38">
        <v>43007</v>
      </c>
      <c r="L1409" s="4">
        <f t="shared" si="69"/>
        <v>2017</v>
      </c>
      <c r="M1409" s="12">
        <f>IF(L1409=2012,M1408,M1408*(1+Data_FRED!C1271))</f>
        <v>1.7226384943242961</v>
      </c>
      <c r="N1409" s="4">
        <f t="shared" si="70"/>
        <v>1</v>
      </c>
      <c r="O1409" s="19">
        <f>+N1409*(Data_FRED!C1271)</f>
        <v>3.6982437735080622E-3</v>
      </c>
      <c r="P1409" s="12">
        <f t="shared" si="71"/>
        <v>1.44502963460856</v>
      </c>
    </row>
    <row r="1410" spans="11:16" ht="12.5" x14ac:dyDescent="0.25">
      <c r="K1410" s="38">
        <v>43010</v>
      </c>
      <c r="L1410" s="4">
        <f t="shared" si="69"/>
        <v>2017</v>
      </c>
      <c r="M1410" s="12">
        <f>IF(L1410=2012,M1409,M1409*(1+Data_FRED!C1272))</f>
        <v>1.7292991021312598</v>
      </c>
      <c r="N1410" s="4">
        <f t="shared" si="70"/>
        <v>1</v>
      </c>
      <c r="O1410" s="19">
        <f>+N1410*(Data_FRED!C1272)</f>
        <v>3.8665151329828713E-3</v>
      </c>
      <c r="P1410" s="12">
        <f t="shared" si="71"/>
        <v>1.4506168635583827</v>
      </c>
    </row>
    <row r="1411" spans="11:16" ht="12.5" x14ac:dyDescent="0.25">
      <c r="K1411" s="38">
        <v>43011</v>
      </c>
      <c r="L1411" s="4">
        <f t="shared" si="69"/>
        <v>2017</v>
      </c>
      <c r="M1411" s="12">
        <f>IF(L1411=2012,M1410,M1410*(1+Data_FRED!C1273))</f>
        <v>1.7330283818108927</v>
      </c>
      <c r="N1411" s="4">
        <f t="shared" si="70"/>
        <v>1</v>
      </c>
      <c r="O1411" s="19">
        <f>+N1411*(Data_FRED!C1273)</f>
        <v>2.1565266962995347E-3</v>
      </c>
      <c r="P1411" s="12">
        <f t="shared" si="71"/>
        <v>1.4537451575507487</v>
      </c>
    </row>
    <row r="1412" spans="11:16" ht="12.5" x14ac:dyDescent="0.25">
      <c r="K1412" s="38">
        <v>43012</v>
      </c>
      <c r="L1412" s="4">
        <f t="shared" si="69"/>
        <v>2017</v>
      </c>
      <c r="M1412" s="12">
        <f>IF(L1412=2012,M1411,M1411*(1+Data_FRED!C1274))</f>
        <v>1.7351876976249621</v>
      </c>
      <c r="N1412" s="4">
        <f t="shared" si="70"/>
        <v>1</v>
      </c>
      <c r="O1412" s="19">
        <f>+N1412*(Data_FRED!C1274)</f>
        <v>1.2459783329185144E-3</v>
      </c>
      <c r="P1412" s="12">
        <f t="shared" si="71"/>
        <v>1.4555564925186424</v>
      </c>
    </row>
    <row r="1413" spans="11:16" ht="12.5" x14ac:dyDescent="0.25">
      <c r="K1413" s="38">
        <v>43013</v>
      </c>
      <c r="L1413" s="4">
        <f t="shared" si="69"/>
        <v>2017</v>
      </c>
      <c r="M1413" s="12">
        <f>IF(L1413=2012,M1412,M1412*(1+Data_FRED!C1275))</f>
        <v>1.744958319870807</v>
      </c>
      <c r="N1413" s="4">
        <f t="shared" si="70"/>
        <v>1</v>
      </c>
      <c r="O1413" s="19">
        <f>+N1413*(Data_FRED!C1275)</f>
        <v>5.6308733972806214E-3</v>
      </c>
      <c r="P1413" s="12">
        <f t="shared" si="71"/>
        <v>1.4637525468506045</v>
      </c>
    </row>
    <row r="1414" spans="11:16" ht="12.5" x14ac:dyDescent="0.25">
      <c r="K1414" s="38">
        <v>43014</v>
      </c>
      <c r="L1414" s="4">
        <f t="shared" si="69"/>
        <v>2017</v>
      </c>
      <c r="M1414" s="12">
        <f>IF(L1414=2012,M1413,M1413*(1+Data_FRED!C1276))</f>
        <v>1.74308385942614</v>
      </c>
      <c r="N1414" s="4">
        <f t="shared" si="70"/>
        <v>1</v>
      </c>
      <c r="O1414" s="19">
        <f>+N1414*(Data_FRED!C1276)</f>
        <v>-1.0742150246923344E-3</v>
      </c>
      <c r="P1414" s="12">
        <f t="shared" si="71"/>
        <v>1.462180161872346</v>
      </c>
    </row>
    <row r="1415" spans="11:16" ht="12.5" x14ac:dyDescent="0.25">
      <c r="K1415" s="38">
        <v>43018</v>
      </c>
      <c r="L1415" s="4">
        <f t="shared" si="69"/>
        <v>2017</v>
      </c>
      <c r="M1415" s="12">
        <f>IF(L1415=2012,M1414,M1414*(1+Data_FRED!C1277))</f>
        <v>1.7471273853050655</v>
      </c>
      <c r="N1415" s="4">
        <f t="shared" si="70"/>
        <v>1</v>
      </c>
      <c r="O1415" s="19">
        <f>+N1415*(Data_FRED!C1277)</f>
        <v>2.3197540709582955E-3</v>
      </c>
      <c r="P1415" s="12">
        <f t="shared" si="71"/>
        <v>1.4655720602553239</v>
      </c>
    </row>
    <row r="1416" spans="11:16" ht="12.5" x14ac:dyDescent="0.25">
      <c r="K1416" s="38">
        <v>43019</v>
      </c>
      <c r="L1416" s="4">
        <f t="shared" si="69"/>
        <v>2017</v>
      </c>
      <c r="M1416" s="12">
        <f>IF(L1416=2012,M1415,M1415*(1+Data_FRED!C1278))</f>
        <v>1.7502754374123555</v>
      </c>
      <c r="N1416" s="4">
        <f t="shared" si="70"/>
        <v>1</v>
      </c>
      <c r="O1416" s="19">
        <f>+N1416*(Data_FRED!C1278)</f>
        <v>1.8018446358107835E-3</v>
      </c>
      <c r="P1416" s="12">
        <f t="shared" si="71"/>
        <v>1.4682127934104892</v>
      </c>
    </row>
    <row r="1417" spans="11:16" ht="12.5" x14ac:dyDescent="0.25">
      <c r="K1417" s="38">
        <v>43020</v>
      </c>
      <c r="L1417" s="4">
        <f t="shared" si="69"/>
        <v>2017</v>
      </c>
      <c r="M1417" s="12">
        <f>IF(L1417=2012,M1416,M1416*(1+Data_FRED!C1279))</f>
        <v>1.7473207026789692</v>
      </c>
      <c r="N1417" s="4">
        <f t="shared" si="70"/>
        <v>1</v>
      </c>
      <c r="O1417" s="19">
        <f>+N1417*(Data_FRED!C1279)</f>
        <v>-1.6881541443298049E-3</v>
      </c>
      <c r="P1417" s="12">
        <f t="shared" si="71"/>
        <v>1.4657342238985354</v>
      </c>
    </row>
    <row r="1418" spans="11:16" ht="12.5" x14ac:dyDescent="0.25">
      <c r="K1418" s="38">
        <v>43021</v>
      </c>
      <c r="L1418" s="4">
        <f t="shared" si="69"/>
        <v>2017</v>
      </c>
      <c r="M1418" s="12">
        <f>IF(L1418=2012,M1417,M1417*(1+Data_FRED!C1280))</f>
        <v>1.7488543711514841</v>
      </c>
      <c r="N1418" s="4">
        <f t="shared" si="70"/>
        <v>1</v>
      </c>
      <c r="O1418" s="19">
        <f>+N1418*(Data_FRED!C1280)</f>
        <v>8.7772580623768782E-4</v>
      </c>
      <c r="P1418" s="12">
        <f t="shared" si="71"/>
        <v>1.467020736651937</v>
      </c>
    </row>
    <row r="1419" spans="11:16" ht="12.5" x14ac:dyDescent="0.25">
      <c r="K1419" s="38">
        <v>43024</v>
      </c>
      <c r="L1419" s="4">
        <f t="shared" si="69"/>
        <v>2017</v>
      </c>
      <c r="M1419" s="12">
        <f>IF(L1419=2012,M1418,M1418*(1+Data_FRED!C1281))</f>
        <v>1.7519135265622159</v>
      </c>
      <c r="N1419" s="4">
        <f t="shared" si="70"/>
        <v>1</v>
      </c>
      <c r="O1419" s="19">
        <f>+N1419*(Data_FRED!C1281)</f>
        <v>1.7492339334793062E-3</v>
      </c>
      <c r="P1419" s="12">
        <f t="shared" si="71"/>
        <v>1.4695868991056062</v>
      </c>
    </row>
    <row r="1420" spans="11:16" ht="12.5" x14ac:dyDescent="0.25">
      <c r="K1420" s="38">
        <v>43025</v>
      </c>
      <c r="L1420" s="4">
        <f t="shared" si="69"/>
        <v>2017</v>
      </c>
      <c r="M1420" s="12">
        <f>IF(L1420=2012,M1419,M1419*(1+Data_FRED!C1282))</f>
        <v>1.7530912835992198</v>
      </c>
      <c r="N1420" s="4">
        <f t="shared" si="70"/>
        <v>1</v>
      </c>
      <c r="O1420" s="19">
        <f>+N1420*(Data_FRED!C1282)</f>
        <v>6.7226893288223496E-4</v>
      </c>
      <c r="P1420" s="12">
        <f t="shared" si="71"/>
        <v>1.4705748567220456</v>
      </c>
    </row>
    <row r="1421" spans="11:16" ht="12.5" x14ac:dyDescent="0.25">
      <c r="K1421" s="38">
        <v>43026</v>
      </c>
      <c r="L1421" s="4">
        <f t="shared" si="69"/>
        <v>2017</v>
      </c>
      <c r="M1421" s="12">
        <f>IF(L1421=2012,M1420,M1420*(1+Data_FRED!C1283))</f>
        <v>1.7543922485572527</v>
      </c>
      <c r="N1421" s="4">
        <f t="shared" si="70"/>
        <v>1</v>
      </c>
      <c r="O1421" s="19">
        <f>+N1421*(Data_FRED!C1283)</f>
        <v>7.4209767067105596E-4</v>
      </c>
      <c r="P1421" s="12">
        <f t="shared" si="71"/>
        <v>1.4716661668977666</v>
      </c>
    </row>
    <row r="1422" spans="11:16" ht="12.5" x14ac:dyDescent="0.25">
      <c r="K1422" s="38">
        <v>43027</v>
      </c>
      <c r="L1422" s="4">
        <f t="shared" si="69"/>
        <v>2017</v>
      </c>
      <c r="M1422" s="12">
        <f>IF(L1422=2012,M1421,M1421*(1+Data_FRED!C1284))</f>
        <v>1.7549675309898722</v>
      </c>
      <c r="N1422" s="4">
        <f t="shared" si="70"/>
        <v>1</v>
      </c>
      <c r="O1422" s="19">
        <f>+N1422*(Data_FRED!C1284)</f>
        <v>3.2790981212585998E-4</v>
      </c>
      <c r="P1422" s="12">
        <f t="shared" si="71"/>
        <v>1.4721487406740661</v>
      </c>
    </row>
    <row r="1423" spans="11:16" ht="12.5" x14ac:dyDescent="0.25">
      <c r="K1423" s="38">
        <v>43028</v>
      </c>
      <c r="L1423" s="4">
        <f t="shared" si="69"/>
        <v>2017</v>
      </c>
      <c r="M1423" s="12">
        <f>IF(L1423=2012,M1422,M1422*(1+Data_FRED!C1285))</f>
        <v>1.7639246210917319</v>
      </c>
      <c r="N1423" s="4">
        <f t="shared" si="70"/>
        <v>1</v>
      </c>
      <c r="O1423" s="19">
        <f>+N1423*(Data_FRED!C1285)</f>
        <v>5.103849469401585E-3</v>
      </c>
      <c r="P1423" s="12">
        <f t="shared" si="71"/>
        <v>1.4796623662430357</v>
      </c>
    </row>
    <row r="1424" spans="11:16" ht="12.5" x14ac:dyDescent="0.25">
      <c r="K1424" s="38">
        <v>43031</v>
      </c>
      <c r="L1424" s="4">
        <f t="shared" si="69"/>
        <v>2017</v>
      </c>
      <c r="M1424" s="12">
        <f>IF(L1424=2012,M1423,M1423*(1+Data_FRED!C1286))</f>
        <v>1.7569034904726231</v>
      </c>
      <c r="N1424" s="4">
        <f t="shared" si="70"/>
        <v>1</v>
      </c>
      <c r="O1424" s="19">
        <f>+N1424*(Data_FRED!C1286)</f>
        <v>-3.9804028670812871E-3</v>
      </c>
      <c r="P1424" s="12">
        <f t="shared" si="71"/>
        <v>1.4737727139181298</v>
      </c>
    </row>
    <row r="1425" spans="11:16" ht="12.5" x14ac:dyDescent="0.25">
      <c r="K1425" s="38">
        <v>43032</v>
      </c>
      <c r="L1425" s="4">
        <f t="shared" ref="L1425:L1488" si="72">+YEAR(K1425)</f>
        <v>2017</v>
      </c>
      <c r="M1425" s="12">
        <f>IF(L1425=2012,M1424,M1424*(1+Data_FRED!C1287))</f>
        <v>1.7597437689526034</v>
      </c>
      <c r="N1425" s="4">
        <f t="shared" ref="N1425:N1488" si="73">+SUMIF($C$143:$C$153,L1425,$D$143:$D$153)</f>
        <v>1</v>
      </c>
      <c r="O1425" s="19">
        <f>+N1425*(Data_FRED!C1287)</f>
        <v>1.6166388736675908E-3</v>
      </c>
      <c r="P1425" s="12">
        <f t="shared" ref="P1425:P1488" si="74">P1424*(1+O1425)</f>
        <v>1.4761552721784004</v>
      </c>
    </row>
    <row r="1426" spans="11:16" ht="12.5" x14ac:dyDescent="0.25">
      <c r="K1426" s="38">
        <v>43033</v>
      </c>
      <c r="L1426" s="4">
        <f t="shared" si="72"/>
        <v>2017</v>
      </c>
      <c r="M1426" s="12">
        <f>IF(L1426=2012,M1425,M1425*(1+Data_FRED!C1288))</f>
        <v>1.7515187914908934</v>
      </c>
      <c r="N1426" s="4">
        <f t="shared" si="73"/>
        <v>1</v>
      </c>
      <c r="O1426" s="19">
        <f>+N1426*(Data_FRED!C1288)</f>
        <v>-4.6739631114622714E-3</v>
      </c>
      <c r="P1426" s="12">
        <f t="shared" si="74"/>
        <v>1.4692557768894479</v>
      </c>
    </row>
    <row r="1427" spans="11:16" ht="12.5" x14ac:dyDescent="0.25">
      <c r="K1427" s="38">
        <v>43034</v>
      </c>
      <c r="L1427" s="4">
        <f t="shared" si="72"/>
        <v>2017</v>
      </c>
      <c r="M1427" s="12">
        <f>IF(L1427=2012,M1426,M1426*(1+Data_FRED!C1289))</f>
        <v>1.7537434641712282</v>
      </c>
      <c r="N1427" s="4">
        <f t="shared" si="73"/>
        <v>1</v>
      </c>
      <c r="O1427" s="19">
        <f>+N1427*(Data_FRED!C1289)</f>
        <v>1.2701392021270566E-3</v>
      </c>
      <c r="P1427" s="12">
        <f t="shared" si="74"/>
        <v>1.4711219362496268</v>
      </c>
    </row>
    <row r="1428" spans="11:16" ht="12.5" x14ac:dyDescent="0.25">
      <c r="K1428" s="38">
        <v>43035</v>
      </c>
      <c r="L1428" s="4">
        <f t="shared" si="72"/>
        <v>2017</v>
      </c>
      <c r="M1428" s="12">
        <f>IF(L1428=2012,M1427,M1427*(1+Data_FRED!C1290))</f>
        <v>1.7678445180338551</v>
      </c>
      <c r="N1428" s="4">
        <f t="shared" si="73"/>
        <v>1</v>
      </c>
      <c r="O1428" s="19">
        <f>+N1428*(Data_FRED!C1290)</f>
        <v>8.0405453538159206E-3</v>
      </c>
      <c r="P1428" s="12">
        <f t="shared" si="74"/>
        <v>1.4829505588990355</v>
      </c>
    </row>
    <row r="1429" spans="11:16" ht="12.5" x14ac:dyDescent="0.25">
      <c r="K1429" s="38">
        <v>43038</v>
      </c>
      <c r="L1429" s="4">
        <f t="shared" si="72"/>
        <v>2017</v>
      </c>
      <c r="M1429" s="12">
        <f>IF(L1429=2012,M1428,M1428*(1+Data_FRED!C1291))</f>
        <v>1.7621916915372786</v>
      </c>
      <c r="N1429" s="4">
        <f t="shared" si="73"/>
        <v>1</v>
      </c>
      <c r="O1429" s="19">
        <f>+N1429*(Data_FRED!C1291)</f>
        <v>-3.1975812572382673E-3</v>
      </c>
      <c r="P1429" s="12">
        <f t="shared" si="74"/>
        <v>1.4782087039864891</v>
      </c>
    </row>
    <row r="1430" spans="11:16" ht="12.5" x14ac:dyDescent="0.25">
      <c r="K1430" s="38">
        <v>43039</v>
      </c>
      <c r="L1430" s="4">
        <f t="shared" si="72"/>
        <v>2017</v>
      </c>
      <c r="M1430" s="12">
        <f>IF(L1430=2012,M1429,M1429*(1+Data_FRED!C1292))</f>
        <v>1.7638552701182511</v>
      </c>
      <c r="N1430" s="4">
        <f t="shared" si="73"/>
        <v>1</v>
      </c>
      <c r="O1430" s="19">
        <f>+N1430*(Data_FRED!C1292)</f>
        <v>9.4403950998150389E-4</v>
      </c>
      <c r="P1430" s="12">
        <f t="shared" si="74"/>
        <v>1.479604191407051</v>
      </c>
    </row>
    <row r="1431" spans="11:16" ht="12.5" x14ac:dyDescent="0.25">
      <c r="K1431" s="38">
        <v>43040</v>
      </c>
      <c r="L1431" s="4">
        <f t="shared" si="72"/>
        <v>2017</v>
      </c>
      <c r="M1431" s="12">
        <f>IF(L1431=2012,M1430,M1430*(1+Data_FRED!C1293))</f>
        <v>1.7666612221118374</v>
      </c>
      <c r="N1431" s="4">
        <f t="shared" si="73"/>
        <v>1</v>
      </c>
      <c r="O1431" s="19">
        <f>+N1431*(Data_FRED!C1293)</f>
        <v>1.5908062532808776E-3</v>
      </c>
      <c r="P1431" s="12">
        <f t="shared" si="74"/>
        <v>1.4819579550071218</v>
      </c>
    </row>
    <row r="1432" spans="11:16" ht="12.5" x14ac:dyDescent="0.25">
      <c r="K1432" s="38">
        <v>43041</v>
      </c>
      <c r="L1432" s="4">
        <f t="shared" si="72"/>
        <v>2017</v>
      </c>
      <c r="M1432" s="12">
        <f>IF(L1432=2012,M1431,M1431*(1+Data_FRED!C1294))</f>
        <v>1.7669968021721325</v>
      </c>
      <c r="N1432" s="4">
        <f t="shared" si="73"/>
        <v>1</v>
      </c>
      <c r="O1432" s="19">
        <f>+N1432*(Data_FRED!C1294)</f>
        <v>1.8995156292258536E-4</v>
      </c>
      <c r="P1432" s="12">
        <f t="shared" si="74"/>
        <v>1.4822394552368612</v>
      </c>
    </row>
    <row r="1433" spans="11:16" ht="12.5" x14ac:dyDescent="0.25">
      <c r="K1433" s="38">
        <v>43042</v>
      </c>
      <c r="L1433" s="4">
        <f t="shared" si="72"/>
        <v>2017</v>
      </c>
      <c r="M1433" s="12">
        <f>IF(L1433=2012,M1432,M1432*(1+Data_FRED!C1295))</f>
        <v>1.7724608743976784</v>
      </c>
      <c r="N1433" s="4">
        <f t="shared" si="73"/>
        <v>1</v>
      </c>
      <c r="O1433" s="19">
        <f>+N1433*(Data_FRED!C1295)</f>
        <v>3.0922932168462635E-3</v>
      </c>
      <c r="P1433" s="12">
        <f t="shared" si="74"/>
        <v>1.4868229742500321</v>
      </c>
    </row>
    <row r="1434" spans="11:16" ht="12.5" x14ac:dyDescent="0.25">
      <c r="K1434" s="38">
        <v>43045</v>
      </c>
      <c r="L1434" s="4">
        <f t="shared" si="72"/>
        <v>2017</v>
      </c>
      <c r="M1434" s="12">
        <f>IF(L1434=2012,M1433,M1433*(1+Data_FRED!C1296))</f>
        <v>1.774712826836562</v>
      </c>
      <c r="N1434" s="4">
        <f t="shared" si="73"/>
        <v>1</v>
      </c>
      <c r="O1434" s="19">
        <f>+N1434*(Data_FRED!C1296)</f>
        <v>1.2705230741123081E-3</v>
      </c>
      <c r="P1434" s="12">
        <f t="shared" si="74"/>
        <v>1.4887120171459371</v>
      </c>
    </row>
    <row r="1435" spans="11:16" ht="12.5" x14ac:dyDescent="0.25">
      <c r="K1435" s="38">
        <v>43046</v>
      </c>
      <c r="L1435" s="4">
        <f t="shared" si="72"/>
        <v>2017</v>
      </c>
      <c r="M1435" s="12">
        <f>IF(L1435=2012,M1434,M1434*(1+Data_FRED!C1297))</f>
        <v>1.7743771850432202</v>
      </c>
      <c r="N1435" s="4">
        <f t="shared" si="73"/>
        <v>1</v>
      </c>
      <c r="O1435" s="19">
        <f>+N1435*(Data_FRED!C1297)</f>
        <v>-1.8912456610798272E-4</v>
      </c>
      <c r="P1435" s="12">
        <f t="shared" si="74"/>
        <v>1.4884304651316347</v>
      </c>
    </row>
    <row r="1436" spans="11:16" ht="12.5" x14ac:dyDescent="0.25">
      <c r="K1436" s="38">
        <v>43047</v>
      </c>
      <c r="L1436" s="4">
        <f t="shared" si="72"/>
        <v>2017</v>
      </c>
      <c r="M1436" s="12">
        <f>IF(L1436=2012,M1435,M1435*(1+Data_FRED!C1298))</f>
        <v>1.7769369328640443</v>
      </c>
      <c r="N1436" s="4">
        <f t="shared" si="73"/>
        <v>1</v>
      </c>
      <c r="O1436" s="19">
        <f>+N1436*(Data_FRED!C1298)</f>
        <v>1.442617636431107E-3</v>
      </c>
      <c r="P1436" s="12">
        <f t="shared" si="74"/>
        <v>1.4905777011712349</v>
      </c>
    </row>
    <row r="1437" spans="11:16" ht="12.5" x14ac:dyDescent="0.25">
      <c r="K1437" s="38">
        <v>43048</v>
      </c>
      <c r="L1437" s="4">
        <f t="shared" si="72"/>
        <v>2017</v>
      </c>
      <c r="M1437" s="12">
        <f>IF(L1437=2012,M1436,M1436*(1+Data_FRED!C1299))</f>
        <v>1.7702395298921514</v>
      </c>
      <c r="N1437" s="4">
        <f t="shared" si="73"/>
        <v>1</v>
      </c>
      <c r="O1437" s="19">
        <f>+N1437*(Data_FRED!C1299)</f>
        <v>-3.7690718494426323E-3</v>
      </c>
      <c r="P1437" s="12">
        <f t="shared" si="74"/>
        <v>1.4849596067183435</v>
      </c>
    </row>
    <row r="1438" spans="11:16" ht="12.5" x14ac:dyDescent="0.25">
      <c r="K1438" s="38">
        <v>43049</v>
      </c>
      <c r="L1438" s="4">
        <f t="shared" si="72"/>
        <v>2017</v>
      </c>
      <c r="M1438" s="12">
        <f>IF(L1438=2012,M1437,M1437*(1+Data_FRED!C1300))</f>
        <v>1.7686498184256101</v>
      </c>
      <c r="N1438" s="4">
        <f t="shared" si="73"/>
        <v>1</v>
      </c>
      <c r="O1438" s="19">
        <f>+N1438*(Data_FRED!C1300)</f>
        <v>-8.9802054450679157E-4</v>
      </c>
      <c r="P1438" s="12">
        <f t="shared" si="74"/>
        <v>1.4836260824837477</v>
      </c>
    </row>
    <row r="1439" spans="11:16" ht="12.5" x14ac:dyDescent="0.25">
      <c r="K1439" s="38">
        <v>43052</v>
      </c>
      <c r="L1439" s="4">
        <f t="shared" si="72"/>
        <v>2017</v>
      </c>
      <c r="M1439" s="12">
        <f>IF(L1439=2012,M1438,M1438*(1+Data_FRED!C1301))</f>
        <v>1.770388641411109</v>
      </c>
      <c r="N1439" s="4">
        <f t="shared" si="73"/>
        <v>1</v>
      </c>
      <c r="O1439" s="19">
        <f>+N1439*(Data_FRED!C1301)</f>
        <v>9.8313581772029252E-4</v>
      </c>
      <c r="P1439" s="12">
        <f t="shared" si="74"/>
        <v>1.4850846884255415</v>
      </c>
    </row>
    <row r="1440" spans="11:16" ht="12.5" x14ac:dyDescent="0.25">
      <c r="K1440" s="38">
        <v>43053</v>
      </c>
      <c r="L1440" s="4">
        <f t="shared" si="72"/>
        <v>2017</v>
      </c>
      <c r="M1440" s="12">
        <f>IF(L1440=2012,M1439,M1439*(1+Data_FRED!C1302))</f>
        <v>1.7662949859198349</v>
      </c>
      <c r="N1440" s="4">
        <f t="shared" si="73"/>
        <v>1</v>
      </c>
      <c r="O1440" s="19">
        <f>+N1440*(Data_FRED!C1302)</f>
        <v>-2.3122919993494805E-3</v>
      </c>
      <c r="P1440" s="12">
        <f t="shared" si="74"/>
        <v>1.4816507389821387</v>
      </c>
    </row>
    <row r="1441" spans="11:16" ht="12.5" x14ac:dyDescent="0.25">
      <c r="K1441" s="38">
        <v>43054</v>
      </c>
      <c r="L1441" s="4">
        <f t="shared" si="72"/>
        <v>2017</v>
      </c>
      <c r="M1441" s="12">
        <f>IF(L1441=2012,M1440,M1440*(1+Data_FRED!C1303))</f>
        <v>1.7565079471786627</v>
      </c>
      <c r="N1441" s="4">
        <f t="shared" si="73"/>
        <v>1</v>
      </c>
      <c r="O1441" s="19">
        <f>+N1441*(Data_FRED!C1303)</f>
        <v>-5.5409989946132651E-3</v>
      </c>
      <c r="P1441" s="12">
        <f t="shared" si="74"/>
        <v>1.4734409137270708</v>
      </c>
    </row>
    <row r="1442" spans="11:16" ht="12.5" x14ac:dyDescent="0.25">
      <c r="K1442" s="38">
        <v>43055</v>
      </c>
      <c r="L1442" s="4">
        <f t="shared" si="72"/>
        <v>2017</v>
      </c>
      <c r="M1442" s="12">
        <f>IF(L1442=2012,M1441,M1441*(1+Data_FRED!C1304))</f>
        <v>1.7708458648988339</v>
      </c>
      <c r="N1442" s="4">
        <f t="shared" si="73"/>
        <v>1</v>
      </c>
      <c r="O1442" s="19">
        <f>+N1442*(Data_FRED!C1304)</f>
        <v>8.1627400224411704E-3</v>
      </c>
      <c r="P1442" s="12">
        <f t="shared" si="74"/>
        <v>1.4854682288442529</v>
      </c>
    </row>
    <row r="1443" spans="11:16" ht="12.5" x14ac:dyDescent="0.25">
      <c r="K1443" s="38">
        <v>43056</v>
      </c>
      <c r="L1443" s="4">
        <f t="shared" si="72"/>
        <v>2017</v>
      </c>
      <c r="M1443" s="12">
        <f>IF(L1443=2012,M1442,M1442*(1+Data_FRED!C1305))</f>
        <v>1.7661894320852289</v>
      </c>
      <c r="N1443" s="4">
        <f t="shared" si="73"/>
        <v>1</v>
      </c>
      <c r="O1443" s="19">
        <f>+N1443*(Data_FRED!C1305)</f>
        <v>-2.6294963926015349E-3</v>
      </c>
      <c r="P1443" s="12">
        <f t="shared" si="74"/>
        <v>1.4815621954951828</v>
      </c>
    </row>
    <row r="1444" spans="11:16" ht="12.5" x14ac:dyDescent="0.25">
      <c r="K1444" s="38">
        <v>43059</v>
      </c>
      <c r="L1444" s="4">
        <f t="shared" si="72"/>
        <v>2017</v>
      </c>
      <c r="M1444" s="12">
        <f>IF(L1444=2012,M1443,M1443*(1+Data_FRED!C1306))</f>
        <v>1.7684412341691991</v>
      </c>
      <c r="N1444" s="4">
        <f t="shared" si="73"/>
        <v>1</v>
      </c>
      <c r="O1444" s="19">
        <f>+N1444*(Data_FRED!C1306)</f>
        <v>1.2749493588078771E-3</v>
      </c>
      <c r="P1444" s="12">
        <f t="shared" si="74"/>
        <v>1.4834511122663632</v>
      </c>
    </row>
    <row r="1445" spans="11:16" ht="12.5" x14ac:dyDescent="0.25">
      <c r="K1445" s="38">
        <v>43060</v>
      </c>
      <c r="L1445" s="4">
        <f t="shared" si="72"/>
        <v>2017</v>
      </c>
      <c r="M1445" s="12">
        <f>IF(L1445=2012,M1444,M1444*(1+Data_FRED!C1307))</f>
        <v>1.7799710925795307</v>
      </c>
      <c r="N1445" s="4">
        <f t="shared" si="73"/>
        <v>1</v>
      </c>
      <c r="O1445" s="19">
        <f>+N1445*(Data_FRED!C1307)</f>
        <v>6.5197860056391329E-3</v>
      </c>
      <c r="P1445" s="12">
        <f t="shared" si="74"/>
        <v>1.4931228960681673</v>
      </c>
    </row>
    <row r="1446" spans="11:16" ht="12.5" x14ac:dyDescent="0.25">
      <c r="K1446" s="38">
        <v>43061</v>
      </c>
      <c r="L1446" s="4">
        <f t="shared" si="72"/>
        <v>2017</v>
      </c>
      <c r="M1446" s="12">
        <f>IF(L1446=2012,M1445,M1445*(1+Data_FRED!C1308))</f>
        <v>1.7786351147832657</v>
      </c>
      <c r="N1446" s="4">
        <f t="shared" si="73"/>
        <v>1</v>
      </c>
      <c r="O1446" s="19">
        <f>+N1446*(Data_FRED!C1308)</f>
        <v>-7.5056151295621967E-4</v>
      </c>
      <c r="P1446" s="12">
        <f t="shared" si="74"/>
        <v>1.4920022154882646</v>
      </c>
    </row>
    <row r="1447" spans="11:16" ht="12.5" x14ac:dyDescent="0.25">
      <c r="K1447" s="38">
        <v>43063</v>
      </c>
      <c r="L1447" s="4">
        <f t="shared" si="72"/>
        <v>2017</v>
      </c>
      <c r="M1447" s="12">
        <f>IF(L1447=2012,M1446,M1446*(1+Data_FRED!C1309))</f>
        <v>1.7822885102452632</v>
      </c>
      <c r="N1447" s="4">
        <f t="shared" si="73"/>
        <v>1</v>
      </c>
      <c r="O1447" s="19">
        <f>+N1447*(Data_FRED!C1309)</f>
        <v>2.0540443802283723E-3</v>
      </c>
      <c r="P1447" s="12">
        <f t="shared" si="74"/>
        <v>1.4950668542542767</v>
      </c>
    </row>
    <row r="1448" spans="11:16" ht="12.5" x14ac:dyDescent="0.25">
      <c r="K1448" s="38">
        <v>43066</v>
      </c>
      <c r="L1448" s="4">
        <f t="shared" si="72"/>
        <v>2017</v>
      </c>
      <c r="M1448" s="12">
        <f>IF(L1448=2012,M1447,M1447*(1+Data_FRED!C1310))</f>
        <v>1.7816035204945468</v>
      </c>
      <c r="N1448" s="4">
        <f t="shared" si="73"/>
        <v>1</v>
      </c>
      <c r="O1448" s="19">
        <f>+N1448*(Data_FRED!C1310)</f>
        <v>-3.8433157526338035E-4</v>
      </c>
      <c r="P1448" s="12">
        <f t="shared" si="74"/>
        <v>1.494492252855057</v>
      </c>
    </row>
    <row r="1449" spans="11:16" ht="12.5" x14ac:dyDescent="0.25">
      <c r="K1449" s="38">
        <v>43067</v>
      </c>
      <c r="L1449" s="4">
        <f t="shared" si="72"/>
        <v>2017</v>
      </c>
      <c r="M1449" s="12">
        <f>IF(L1449=2012,M1448,M1448*(1+Data_FRED!C1311))</f>
        <v>1.7990637468424622</v>
      </c>
      <c r="N1449" s="4">
        <f t="shared" si="73"/>
        <v>1</v>
      </c>
      <c r="O1449" s="19">
        <f>+N1449*(Data_FRED!C1311)</f>
        <v>9.8002872957213879E-3</v>
      </c>
      <c r="P1449" s="12">
        <f t="shared" si="74"/>
        <v>1.5091387062942667</v>
      </c>
    </row>
    <row r="1450" spans="11:16" ht="12.5" x14ac:dyDescent="0.25">
      <c r="K1450" s="38">
        <v>43068</v>
      </c>
      <c r="L1450" s="4">
        <f t="shared" si="72"/>
        <v>2017</v>
      </c>
      <c r="M1450" s="12">
        <f>IF(L1450=2012,M1449,M1449*(1+Data_FRED!C1312))</f>
        <v>1.798399343525467</v>
      </c>
      <c r="N1450" s="4">
        <f t="shared" si="73"/>
        <v>1</v>
      </c>
      <c r="O1450" s="19">
        <f>+N1450*(Data_FRED!C1312)</f>
        <v>-3.6930504444957223E-4</v>
      </c>
      <c r="P1450" s="12">
        <f t="shared" si="74"/>
        <v>1.5085813737572582</v>
      </c>
    </row>
    <row r="1451" spans="11:16" ht="12.5" x14ac:dyDescent="0.25">
      <c r="K1451" s="38">
        <v>43069</v>
      </c>
      <c r="L1451" s="4">
        <f t="shared" si="72"/>
        <v>2017</v>
      </c>
      <c r="M1451" s="12">
        <f>IF(L1451=2012,M1450,M1450*(1+Data_FRED!C1313))</f>
        <v>1.8130699357715427</v>
      </c>
      <c r="N1451" s="4">
        <f t="shared" si="73"/>
        <v>1</v>
      </c>
      <c r="O1451" s="19">
        <f>+N1451*(Data_FRED!C1313)</f>
        <v>8.1575831857880702E-3</v>
      </c>
      <c r="P1451" s="12">
        <f t="shared" si="74"/>
        <v>1.5208877518062134</v>
      </c>
    </row>
    <row r="1452" spans="11:16" ht="12.5" x14ac:dyDescent="0.25">
      <c r="K1452" s="38">
        <v>43070</v>
      </c>
      <c r="L1452" s="4">
        <f t="shared" si="72"/>
        <v>2017</v>
      </c>
      <c r="M1452" s="12">
        <f>IF(L1452=2012,M1451,M1451*(1+Data_FRED!C1314))</f>
        <v>1.8093956727817746</v>
      </c>
      <c r="N1452" s="4">
        <f t="shared" si="73"/>
        <v>1</v>
      </c>
      <c r="O1452" s="19">
        <f>+N1452*(Data_FRED!C1314)</f>
        <v>-2.0265423397495962E-3</v>
      </c>
      <c r="P1452" s="12">
        <f t="shared" si="74"/>
        <v>1.5178056083831715</v>
      </c>
    </row>
    <row r="1453" spans="11:16" ht="12.5" x14ac:dyDescent="0.25">
      <c r="K1453" s="38">
        <v>43073</v>
      </c>
      <c r="L1453" s="4">
        <f t="shared" si="72"/>
        <v>2017</v>
      </c>
      <c r="M1453" s="12">
        <f>IF(L1453=2012,M1452,M1452*(1+Data_FRED!C1315))</f>
        <v>1.8074909229740042</v>
      </c>
      <c r="N1453" s="4">
        <f t="shared" si="73"/>
        <v>1</v>
      </c>
      <c r="O1453" s="19">
        <f>+N1453*(Data_FRED!C1315)</f>
        <v>-1.052699437952113E-3</v>
      </c>
      <c r="P1453" s="12">
        <f t="shared" si="74"/>
        <v>1.516207815272306</v>
      </c>
    </row>
    <row r="1454" spans="11:16" ht="12.5" x14ac:dyDescent="0.25">
      <c r="K1454" s="38">
        <v>43074</v>
      </c>
      <c r="L1454" s="4">
        <f t="shared" si="72"/>
        <v>2017</v>
      </c>
      <c r="M1454" s="12">
        <f>IF(L1454=2012,M1453,M1453*(1+Data_FRED!C1316))</f>
        <v>1.8007192689910991</v>
      </c>
      <c r="N1454" s="4">
        <f t="shared" si="73"/>
        <v>1</v>
      </c>
      <c r="O1454" s="19">
        <f>+N1454*(Data_FRED!C1316)</f>
        <v>-3.7464387216745616E-3</v>
      </c>
      <c r="P1454" s="12">
        <f t="shared" si="74"/>
        <v>1.5105274356030642</v>
      </c>
    </row>
    <row r="1455" spans="11:16" ht="12.5" x14ac:dyDescent="0.25">
      <c r="K1455" s="38">
        <v>43075</v>
      </c>
      <c r="L1455" s="4">
        <f t="shared" si="72"/>
        <v>2017</v>
      </c>
      <c r="M1455" s="12">
        <f>IF(L1455=2012,M1454,M1454*(1+Data_FRED!C1317))</f>
        <v>1.8005138184425813</v>
      </c>
      <c r="N1455" s="4">
        <f t="shared" si="73"/>
        <v>1</v>
      </c>
      <c r="O1455" s="19">
        <f>+N1455*(Data_FRED!C1317)</f>
        <v>-1.1409360251520882E-4</v>
      </c>
      <c r="P1455" s="12">
        <f t="shared" si="74"/>
        <v>1.5103550940862382</v>
      </c>
    </row>
    <row r="1456" spans="11:16" ht="12.5" x14ac:dyDescent="0.25">
      <c r="K1456" s="38">
        <v>43076</v>
      </c>
      <c r="L1456" s="4">
        <f t="shared" si="72"/>
        <v>2017</v>
      </c>
      <c r="M1456" s="12">
        <f>IF(L1456=2012,M1455,M1455*(1+Data_FRED!C1318))</f>
        <v>1.8057858702663507</v>
      </c>
      <c r="N1456" s="4">
        <f t="shared" si="73"/>
        <v>1</v>
      </c>
      <c r="O1456" s="19">
        <f>+N1456*(Data_FRED!C1318)</f>
        <v>2.9280818451754833E-3</v>
      </c>
      <c r="P1456" s="12">
        <f t="shared" si="74"/>
        <v>1.5147775374170005</v>
      </c>
    </row>
    <row r="1457" spans="11:16" ht="12.5" x14ac:dyDescent="0.25">
      <c r="K1457" s="38">
        <v>43077</v>
      </c>
      <c r="L1457" s="4">
        <f t="shared" si="72"/>
        <v>2017</v>
      </c>
      <c r="M1457" s="12">
        <f>IF(L1457=2012,M1456,M1456*(1+Data_FRED!C1319))</f>
        <v>1.815701791938001</v>
      </c>
      <c r="N1457" s="4">
        <f t="shared" si="73"/>
        <v>1</v>
      </c>
      <c r="O1457" s="19">
        <f>+N1457*(Data_FRED!C1319)</f>
        <v>5.491194628844653E-3</v>
      </c>
      <c r="P1457" s="12">
        <f t="shared" si="74"/>
        <v>1.5230954756943593</v>
      </c>
    </row>
    <row r="1458" spans="11:16" ht="12.5" x14ac:dyDescent="0.25">
      <c r="K1458" s="38">
        <v>43080</v>
      </c>
      <c r="L1458" s="4">
        <f t="shared" si="72"/>
        <v>2017</v>
      </c>
      <c r="M1458" s="12">
        <f>IF(L1458=2012,M1457,M1457*(1+Data_FRED!C1320))</f>
        <v>1.8215063105728955</v>
      </c>
      <c r="N1458" s="4">
        <f t="shared" si="73"/>
        <v>1</v>
      </c>
      <c r="O1458" s="19">
        <f>+N1458*(Data_FRED!C1320)</f>
        <v>3.1968457929972233E-3</v>
      </c>
      <c r="P1458" s="12">
        <f t="shared" si="74"/>
        <v>1.5279645770581658</v>
      </c>
    </row>
    <row r="1459" spans="11:16" ht="12.5" x14ac:dyDescent="0.25">
      <c r="K1459" s="38">
        <v>43081</v>
      </c>
      <c r="L1459" s="4">
        <f t="shared" si="72"/>
        <v>2017</v>
      </c>
      <c r="M1459" s="12">
        <f>IF(L1459=2012,M1458,M1458*(1+Data_FRED!C1321))</f>
        <v>1.8243254189658824</v>
      </c>
      <c r="N1459" s="4">
        <f t="shared" si="73"/>
        <v>1</v>
      </c>
      <c r="O1459" s="19">
        <f>+N1459*(Data_FRED!C1321)</f>
        <v>1.5476797289272538E-3</v>
      </c>
      <c r="P1459" s="12">
        <f t="shared" si="74"/>
        <v>1.5303293768605977</v>
      </c>
    </row>
    <row r="1460" spans="11:16" ht="12.5" x14ac:dyDescent="0.25">
      <c r="K1460" s="38">
        <v>43082</v>
      </c>
      <c r="L1460" s="4">
        <f t="shared" si="72"/>
        <v>2017</v>
      </c>
      <c r="M1460" s="12">
        <f>IF(L1460=2012,M1459,M1459*(1+Data_FRED!C1322))</f>
        <v>1.823462393874361</v>
      </c>
      <c r="N1460" s="4">
        <f t="shared" si="73"/>
        <v>1</v>
      </c>
      <c r="O1460" s="19">
        <f>+N1460*(Data_FRED!C1322)</f>
        <v>-4.7306532187143082E-4</v>
      </c>
      <c r="P1460" s="12">
        <f t="shared" si="74"/>
        <v>1.5296054311013638</v>
      </c>
    </row>
    <row r="1461" spans="11:16" ht="12.5" x14ac:dyDescent="0.25">
      <c r="K1461" s="38">
        <v>43083</v>
      </c>
      <c r="L1461" s="4">
        <f t="shared" si="72"/>
        <v>2017</v>
      </c>
      <c r="M1461" s="12">
        <f>IF(L1461=2012,M1460,M1460*(1+Data_FRED!C1323))</f>
        <v>1.8160242450772837</v>
      </c>
      <c r="N1461" s="4">
        <f t="shared" si="73"/>
        <v>1</v>
      </c>
      <c r="O1461" s="19">
        <f>+N1461*(Data_FRED!C1323)</f>
        <v>-4.0791347395288243E-3</v>
      </c>
      <c r="P1461" s="12">
        <f t="shared" si="74"/>
        <v>1.5233659644495863</v>
      </c>
    </row>
    <row r="1462" spans="11:16" ht="12.5" x14ac:dyDescent="0.25">
      <c r="K1462" s="38">
        <v>43084</v>
      </c>
      <c r="L1462" s="4">
        <f t="shared" si="72"/>
        <v>2017</v>
      </c>
      <c r="M1462" s="12">
        <f>IF(L1462=2012,M1461,M1461*(1+Data_FRED!C1324))</f>
        <v>1.8322491417639291</v>
      </c>
      <c r="N1462" s="4">
        <f t="shared" si="73"/>
        <v>1</v>
      </c>
      <c r="O1462" s="19">
        <f>+N1462*(Data_FRED!C1324)</f>
        <v>8.9342951949163939E-3</v>
      </c>
      <c r="P1462" s="12">
        <f t="shared" si="74"/>
        <v>1.5369761656658671</v>
      </c>
    </row>
    <row r="1463" spans="11:16" ht="12.5" x14ac:dyDescent="0.25">
      <c r="K1463" s="38">
        <v>43087</v>
      </c>
      <c r="L1463" s="4">
        <f t="shared" si="72"/>
        <v>2017</v>
      </c>
      <c r="M1463" s="12">
        <f>IF(L1463=2012,M1462,M1462*(1+Data_FRED!C1325))</f>
        <v>1.8420489870346421</v>
      </c>
      <c r="N1463" s="4">
        <f t="shared" si="73"/>
        <v>1</v>
      </c>
      <c r="O1463" s="19">
        <f>+N1463*(Data_FRED!C1325)</f>
        <v>5.3485331483242001E-3</v>
      </c>
      <c r="P1463" s="12">
        <f t="shared" si="74"/>
        <v>1.5451967336361154</v>
      </c>
    </row>
    <row r="1464" spans="11:16" ht="12.5" x14ac:dyDescent="0.25">
      <c r="K1464" s="38">
        <v>43088</v>
      </c>
      <c r="L1464" s="4">
        <f t="shared" si="72"/>
        <v>2017</v>
      </c>
      <c r="M1464" s="12">
        <f>IF(L1464=2012,M1463,M1463*(1+Data_FRED!C1326))</f>
        <v>1.8360890010855331</v>
      </c>
      <c r="N1464" s="4">
        <f t="shared" si="73"/>
        <v>1</v>
      </c>
      <c r="O1464" s="19">
        <f>+N1464*(Data_FRED!C1326)</f>
        <v>-3.2355197885935352E-3</v>
      </c>
      <c r="P1464" s="12">
        <f t="shared" si="74"/>
        <v>1.5401972190271658</v>
      </c>
    </row>
    <row r="1465" spans="11:16" ht="12.5" x14ac:dyDescent="0.25">
      <c r="K1465" s="38">
        <v>43089</v>
      </c>
      <c r="L1465" s="4">
        <f t="shared" si="72"/>
        <v>2017</v>
      </c>
      <c r="M1465" s="12">
        <f>IF(L1465=2012,M1464,M1464*(1+Data_FRED!C1327))</f>
        <v>1.8345682658800289</v>
      </c>
      <c r="N1465" s="4">
        <f t="shared" si="73"/>
        <v>1</v>
      </c>
      <c r="O1465" s="19">
        <f>+N1465*(Data_FRED!C1327)</f>
        <v>-8.2824699924951802E-4</v>
      </c>
      <c r="P1465" s="12">
        <f t="shared" si="74"/>
        <v>1.5389215553022539</v>
      </c>
    </row>
    <row r="1466" spans="11:16" ht="12.5" x14ac:dyDescent="0.25">
      <c r="K1466" s="38">
        <v>43090</v>
      </c>
      <c r="L1466" s="4">
        <f t="shared" si="72"/>
        <v>2017</v>
      </c>
      <c r="M1466" s="12">
        <f>IF(L1466=2012,M1465,M1465*(1+Data_FRED!C1328))</f>
        <v>1.8382074284077967</v>
      </c>
      <c r="N1466" s="4">
        <f t="shared" si="73"/>
        <v>1</v>
      </c>
      <c r="O1466" s="19">
        <f>+N1466*(Data_FRED!C1328)</f>
        <v>1.983661548850703E-3</v>
      </c>
      <c r="P1466" s="12">
        <f t="shared" si="74"/>
        <v>1.5419742548182045</v>
      </c>
    </row>
    <row r="1467" spans="11:16" ht="12.5" x14ac:dyDescent="0.25">
      <c r="K1467" s="38">
        <v>43091</v>
      </c>
      <c r="L1467" s="4">
        <f t="shared" si="72"/>
        <v>2017</v>
      </c>
      <c r="M1467" s="12">
        <f>IF(L1467=2012,M1466,M1466*(1+Data_FRED!C1329))</f>
        <v>1.8373650166771558</v>
      </c>
      <c r="N1467" s="4">
        <f t="shared" si="73"/>
        <v>1</v>
      </c>
      <c r="O1467" s="19">
        <f>+N1467*(Data_FRED!C1329)</f>
        <v>-4.5827892849429578E-4</v>
      </c>
      <c r="P1467" s="12">
        <f t="shared" si="74"/>
        <v>1.5412676005089407</v>
      </c>
    </row>
    <row r="1468" spans="11:16" ht="12.5" x14ac:dyDescent="0.25">
      <c r="K1468" s="38">
        <v>43095</v>
      </c>
      <c r="L1468" s="4">
        <f t="shared" si="72"/>
        <v>2017</v>
      </c>
      <c r="M1468" s="12">
        <f>IF(L1468=2012,M1467,M1467*(1+Data_FRED!C1330))</f>
        <v>1.8354193519537565</v>
      </c>
      <c r="N1468" s="4">
        <f t="shared" si="73"/>
        <v>1</v>
      </c>
      <c r="O1468" s="19">
        <f>+N1468*(Data_FRED!C1330)</f>
        <v>-1.0589429458703716E-3</v>
      </c>
      <c r="P1468" s="12">
        <f t="shared" si="74"/>
        <v>1.5396354860556831</v>
      </c>
    </row>
    <row r="1469" spans="11:16" ht="12.5" x14ac:dyDescent="0.25">
      <c r="K1469" s="38">
        <v>43096</v>
      </c>
      <c r="L1469" s="4">
        <f t="shared" si="72"/>
        <v>2017</v>
      </c>
      <c r="M1469" s="12">
        <f>IF(L1469=2012,M1468,M1468*(1+Data_FRED!C1331))</f>
        <v>1.8368704062761698</v>
      </c>
      <c r="N1469" s="4">
        <f t="shared" si="73"/>
        <v>1</v>
      </c>
      <c r="O1469" s="19">
        <f>+N1469*(Data_FRED!C1331)</f>
        <v>7.9058462627016842E-4</v>
      </c>
      <c r="P1469" s="12">
        <f t="shared" si="74"/>
        <v>1.5408526982010187</v>
      </c>
    </row>
    <row r="1470" spans="11:16" ht="12.5" x14ac:dyDescent="0.25">
      <c r="K1470" s="38">
        <v>43097</v>
      </c>
      <c r="L1470" s="4">
        <f t="shared" si="72"/>
        <v>2017</v>
      </c>
      <c r="M1470" s="12">
        <f>IF(L1470=2012,M1469,M1469*(1+Data_FRED!C1332))</f>
        <v>1.8402361923709858</v>
      </c>
      <c r="N1470" s="4">
        <f t="shared" si="73"/>
        <v>1</v>
      </c>
      <c r="O1470" s="19">
        <f>+N1470*(Data_FRED!C1332)</f>
        <v>1.8323481522244368E-3</v>
      </c>
      <c r="P1470" s="12">
        <f t="shared" si="74"/>
        <v>1.5436760767954174</v>
      </c>
    </row>
    <row r="1471" spans="11:16" ht="12.5" x14ac:dyDescent="0.25">
      <c r="K1471" s="38">
        <v>43098</v>
      </c>
      <c r="L1471" s="4">
        <f t="shared" si="72"/>
        <v>2017</v>
      </c>
      <c r="M1471" s="12">
        <f>IF(L1471=2012,M1470,M1470*(1+Data_FRED!C1333))</f>
        <v>1.8306731143565569</v>
      </c>
      <c r="N1471" s="4">
        <f t="shared" si="73"/>
        <v>1</v>
      </c>
      <c r="O1471" s="19">
        <f>+N1471*(Data_FRED!C1333)</f>
        <v>-5.1966579366681887E-3</v>
      </c>
      <c r="P1471" s="12">
        <f t="shared" si="74"/>
        <v>1.5356541202592937</v>
      </c>
    </row>
    <row r="1472" spans="11:16" ht="12.5" x14ac:dyDescent="0.25">
      <c r="K1472" s="38">
        <v>43102</v>
      </c>
      <c r="L1472" s="4">
        <f t="shared" si="72"/>
        <v>2018</v>
      </c>
      <c r="M1472" s="12">
        <f>IF(L1472=2012,M1471,M1471*(1+Data_FRED!C1334))</f>
        <v>1.8458111272954525</v>
      </c>
      <c r="N1472" s="4">
        <f t="shared" si="73"/>
        <v>1</v>
      </c>
      <c r="O1472" s="19">
        <f>+N1472*(Data_FRED!C1334)</f>
        <v>8.2690966618669728E-3</v>
      </c>
      <c r="P1472" s="12">
        <f t="shared" si="74"/>
        <v>1.5483525926189121</v>
      </c>
    </row>
    <row r="1473" spans="11:16" ht="12.5" x14ac:dyDescent="0.25">
      <c r="K1473" s="38">
        <v>43103</v>
      </c>
      <c r="L1473" s="4">
        <f t="shared" si="72"/>
        <v>2018</v>
      </c>
      <c r="M1473" s="12">
        <f>IF(L1473=2012,M1472,M1472*(1+Data_FRED!C1335))</f>
        <v>1.8575845106069024</v>
      </c>
      <c r="N1473" s="4">
        <f t="shared" si="73"/>
        <v>1</v>
      </c>
      <c r="O1473" s="19">
        <f>+N1473*(Data_FRED!C1335)</f>
        <v>6.3784333821309434E-3</v>
      </c>
      <c r="P1473" s="12">
        <f t="shared" si="74"/>
        <v>1.5582286564829815</v>
      </c>
    </row>
    <row r="1474" spans="11:16" ht="12.5" x14ac:dyDescent="0.25">
      <c r="K1474" s="38">
        <v>43104</v>
      </c>
      <c r="L1474" s="4">
        <f t="shared" si="72"/>
        <v>2018</v>
      </c>
      <c r="M1474" s="12">
        <f>IF(L1474=2012,M1473,M1473*(1+Data_FRED!C1336))</f>
        <v>1.8650530555168225</v>
      </c>
      <c r="N1474" s="4">
        <f t="shared" si="73"/>
        <v>1</v>
      </c>
      <c r="O1474" s="19">
        <f>+N1474*(Data_FRED!C1336)</f>
        <v>4.0205680372948248E-3</v>
      </c>
      <c r="P1474" s="12">
        <f t="shared" si="74"/>
        <v>1.5644936208140339</v>
      </c>
    </row>
    <row r="1475" spans="11:16" ht="12.5" x14ac:dyDescent="0.25">
      <c r="K1475" s="38">
        <v>43105</v>
      </c>
      <c r="L1475" s="4">
        <f t="shared" si="72"/>
        <v>2018</v>
      </c>
      <c r="M1475" s="12">
        <f>IF(L1475=2012,M1474,M1474*(1+Data_FRED!C1337))</f>
        <v>1.8781255441825586</v>
      </c>
      <c r="N1475" s="4">
        <f t="shared" si="73"/>
        <v>1</v>
      </c>
      <c r="O1475" s="19">
        <f>+N1475*(Data_FRED!C1337)</f>
        <v>7.0091779035817607E-3</v>
      </c>
      <c r="P1475" s="12">
        <f t="shared" si="74"/>
        <v>1.575459434931338</v>
      </c>
    </row>
    <row r="1476" spans="11:16" ht="12.5" x14ac:dyDescent="0.25">
      <c r="K1476" s="38">
        <v>43108</v>
      </c>
      <c r="L1476" s="4">
        <f t="shared" si="72"/>
        <v>2018</v>
      </c>
      <c r="M1476" s="12">
        <f>IF(L1476=2012,M1475,M1475*(1+Data_FRED!C1338))</f>
        <v>1.8812450025006888</v>
      </c>
      <c r="N1476" s="4">
        <f t="shared" si="73"/>
        <v>1</v>
      </c>
      <c r="O1476" s="19">
        <f>+N1476*(Data_FRED!C1338)</f>
        <v>1.6609423836402202E-3</v>
      </c>
      <c r="P1476" s="12">
        <f t="shared" si="74"/>
        <v>1.5780761822805214</v>
      </c>
    </row>
    <row r="1477" spans="11:16" ht="12.5" x14ac:dyDescent="0.25">
      <c r="K1477" s="38">
        <v>43109</v>
      </c>
      <c r="L1477" s="4">
        <f t="shared" si="72"/>
        <v>2018</v>
      </c>
      <c r="M1477" s="12">
        <f>IF(L1477=2012,M1476,M1476*(1+Data_FRED!C1339))</f>
        <v>1.8836944871562429</v>
      </c>
      <c r="N1477" s="4">
        <f t="shared" si="73"/>
        <v>1</v>
      </c>
      <c r="O1477" s="19">
        <f>+N1477*(Data_FRED!C1339)</f>
        <v>1.3020551030292105E-3</v>
      </c>
      <c r="P1477" s="12">
        <f t="shared" si="74"/>
        <v>1.5801309244266286</v>
      </c>
    </row>
    <row r="1478" spans="11:16" ht="12.5" x14ac:dyDescent="0.25">
      <c r="K1478" s="38">
        <v>43110</v>
      </c>
      <c r="L1478" s="4">
        <f t="shared" si="72"/>
        <v>2018</v>
      </c>
      <c r="M1478" s="12">
        <f>IF(L1478=2012,M1477,M1477*(1+Data_FRED!C1340))</f>
        <v>1.8815982657676331</v>
      </c>
      <c r="N1478" s="4">
        <f t="shared" si="73"/>
        <v>1</v>
      </c>
      <c r="O1478" s="19">
        <f>+N1478*(Data_FRED!C1340)</f>
        <v>-1.112824506788398E-3</v>
      </c>
      <c r="P1478" s="12">
        <f t="shared" si="74"/>
        <v>1.5783725160099924</v>
      </c>
    </row>
    <row r="1479" spans="11:16" ht="12.5" x14ac:dyDescent="0.25">
      <c r="K1479" s="38">
        <v>43111</v>
      </c>
      <c r="L1479" s="4">
        <f t="shared" si="72"/>
        <v>2018</v>
      </c>
      <c r="M1479" s="12">
        <f>IF(L1479=2012,M1478,M1478*(1+Data_FRED!C1341))</f>
        <v>1.8947863832903535</v>
      </c>
      <c r="N1479" s="4">
        <f t="shared" si="73"/>
        <v>1</v>
      </c>
      <c r="O1479" s="19">
        <f>+N1479*(Data_FRED!C1341)</f>
        <v>7.0089974904075066E-3</v>
      </c>
      <c r="P1479" s="12">
        <f t="shared" si="74"/>
        <v>1.5894353250136346</v>
      </c>
    </row>
    <row r="1480" spans="11:16" ht="12.5" x14ac:dyDescent="0.25">
      <c r="K1480" s="38">
        <v>43112</v>
      </c>
      <c r="L1480" s="4">
        <f t="shared" si="72"/>
        <v>2018</v>
      </c>
      <c r="M1480" s="12">
        <f>IF(L1480=2012,M1479,M1479*(1+Data_FRED!C1342))</f>
        <v>1.9075325185895917</v>
      </c>
      <c r="N1480" s="4">
        <f t="shared" si="73"/>
        <v>1</v>
      </c>
      <c r="O1480" s="19">
        <f>+N1480*(Data_FRED!C1342)</f>
        <v>6.726951075669084E-3</v>
      </c>
      <c r="P1480" s="12">
        <f t="shared" si="74"/>
        <v>1.6001273786829415</v>
      </c>
    </row>
    <row r="1481" spans="11:16" ht="12.5" x14ac:dyDescent="0.25">
      <c r="K1481" s="38">
        <v>43116</v>
      </c>
      <c r="L1481" s="4">
        <f t="shared" si="72"/>
        <v>2018</v>
      </c>
      <c r="M1481" s="12">
        <f>IF(L1481=2012,M1480,M1480*(1+Data_FRED!C1343))</f>
        <v>1.9007976152190575</v>
      </c>
      <c r="N1481" s="4">
        <f t="shared" si="73"/>
        <v>1</v>
      </c>
      <c r="O1481" s="19">
        <f>+N1481*(Data_FRED!C1343)</f>
        <v>-3.5306886277954239E-3</v>
      </c>
      <c r="P1481" s="12">
        <f t="shared" si="74"/>
        <v>1.5944778271440017</v>
      </c>
    </row>
    <row r="1482" spans="11:16" ht="12.5" x14ac:dyDescent="0.25">
      <c r="K1482" s="38">
        <v>43117</v>
      </c>
      <c r="L1482" s="4">
        <f t="shared" si="72"/>
        <v>2018</v>
      </c>
      <c r="M1482" s="12">
        <f>IF(L1482=2012,M1481,M1481*(1+Data_FRED!C1344))</f>
        <v>1.9186099082421009</v>
      </c>
      <c r="N1482" s="4">
        <f t="shared" si="73"/>
        <v>1</v>
      </c>
      <c r="O1482" s="19">
        <f>+N1482*(Data_FRED!C1344)</f>
        <v>9.3709571605236092E-3</v>
      </c>
      <c r="P1482" s="12">
        <f t="shared" si="74"/>
        <v>1.6094196105555729</v>
      </c>
    </row>
    <row r="1483" spans="11:16" ht="12.5" x14ac:dyDescent="0.25">
      <c r="K1483" s="38">
        <v>43118</v>
      </c>
      <c r="L1483" s="4">
        <f t="shared" si="72"/>
        <v>2018</v>
      </c>
      <c r="M1483" s="12">
        <f>IF(L1483=2012,M1482,M1482*(1+Data_FRED!C1345))</f>
        <v>1.9155061978188417</v>
      </c>
      <c r="N1483" s="4">
        <f t="shared" si="73"/>
        <v>1</v>
      </c>
      <c r="O1483" s="19">
        <f>+N1483*(Data_FRED!C1345)</f>
        <v>-1.6176870607860264E-3</v>
      </c>
      <c r="P1483" s="12">
        <f t="shared" si="74"/>
        <v>1.6068160732762018</v>
      </c>
    </row>
    <row r="1484" spans="11:16" ht="12.5" x14ac:dyDescent="0.25">
      <c r="K1484" s="38">
        <v>43119</v>
      </c>
      <c r="L1484" s="4">
        <f t="shared" si="72"/>
        <v>2018</v>
      </c>
      <c r="M1484" s="12">
        <f>IF(L1484=2012,M1483,M1483*(1+Data_FRED!C1346))</f>
        <v>1.9238877654324229</v>
      </c>
      <c r="N1484" s="4">
        <f t="shared" si="73"/>
        <v>1</v>
      </c>
      <c r="O1484" s="19">
        <f>+N1484*(Data_FRED!C1346)</f>
        <v>4.3756410828246122E-3</v>
      </c>
      <c r="P1484" s="12">
        <f t="shared" si="74"/>
        <v>1.6138469236989721</v>
      </c>
    </row>
    <row r="1485" spans="11:16" ht="12.5" x14ac:dyDescent="0.25">
      <c r="K1485" s="38">
        <v>43122</v>
      </c>
      <c r="L1485" s="4">
        <f t="shared" si="72"/>
        <v>2018</v>
      </c>
      <c r="M1485" s="12">
        <f>IF(L1485=2012,M1484,M1484*(1+Data_FRED!C1347))</f>
        <v>1.9393450340930576</v>
      </c>
      <c r="N1485" s="4">
        <f t="shared" si="73"/>
        <v>1</v>
      </c>
      <c r="O1485" s="19">
        <f>+N1485*(Data_FRED!C1347)</f>
        <v>8.0343920983147674E-3</v>
      </c>
      <c r="P1485" s="12">
        <f t="shared" si="74"/>
        <v>1.6268132026706288</v>
      </c>
    </row>
    <row r="1486" spans="11:16" ht="12.5" x14ac:dyDescent="0.25">
      <c r="K1486" s="38">
        <v>43123</v>
      </c>
      <c r="L1486" s="4">
        <f t="shared" si="72"/>
        <v>2018</v>
      </c>
      <c r="M1486" s="12">
        <f>IF(L1486=2012,M1485,M1485*(1+Data_FRED!C1348))</f>
        <v>1.9435573611347767</v>
      </c>
      <c r="N1486" s="4">
        <f t="shared" si="73"/>
        <v>1</v>
      </c>
      <c r="O1486" s="19">
        <f>+N1486*(Data_FRED!C1348)</f>
        <v>2.1720359026722361E-3</v>
      </c>
      <c r="P1486" s="12">
        <f t="shared" si="74"/>
        <v>1.6303466993537705</v>
      </c>
    </row>
    <row r="1487" spans="11:16" ht="12.5" x14ac:dyDescent="0.25">
      <c r="K1487" s="38">
        <v>43124</v>
      </c>
      <c r="L1487" s="4">
        <f t="shared" si="72"/>
        <v>2018</v>
      </c>
      <c r="M1487" s="12">
        <f>IF(L1487=2012,M1486,M1486*(1+Data_FRED!C1349))</f>
        <v>1.9424686044217681</v>
      </c>
      <c r="N1487" s="4">
        <f t="shared" si="73"/>
        <v>1</v>
      </c>
      <c r="O1487" s="19">
        <f>+N1487*(Data_FRED!C1349)</f>
        <v>-5.6018758940720487E-4</v>
      </c>
      <c r="P1487" s="12">
        <f t="shared" si="74"/>
        <v>1.6294333993663614</v>
      </c>
    </row>
    <row r="1488" spans="11:16" ht="12.5" x14ac:dyDescent="0.25">
      <c r="K1488" s="38">
        <v>43125</v>
      </c>
      <c r="L1488" s="4">
        <f t="shared" si="72"/>
        <v>2018</v>
      </c>
      <c r="M1488" s="12">
        <f>IF(L1488=2012,M1487,M1487*(1+Data_FRED!C1350))</f>
        <v>1.943638850780723</v>
      </c>
      <c r="N1488" s="4">
        <f t="shared" si="73"/>
        <v>1</v>
      </c>
      <c r="O1488" s="19">
        <f>+N1488*(Data_FRED!C1350)</f>
        <v>6.024531651585847E-4</v>
      </c>
      <c r="P1488" s="12">
        <f t="shared" si="74"/>
        <v>1.6304150566752247</v>
      </c>
    </row>
    <row r="1489" spans="11:16" ht="12.5" x14ac:dyDescent="0.25">
      <c r="K1489" s="38">
        <v>43126</v>
      </c>
      <c r="L1489" s="4">
        <f t="shared" ref="L1489:L1552" si="75">+YEAR(K1489)</f>
        <v>2018</v>
      </c>
      <c r="M1489" s="12">
        <f>IF(L1489=2012,M1488,M1488*(1+Data_FRED!C1351))</f>
        <v>1.9665185846578923</v>
      </c>
      <c r="N1489" s="4">
        <f t="shared" ref="N1489:N1552" si="76">+SUMIF($C$143:$C$153,L1489,$D$143:$D$153)</f>
        <v>1</v>
      </c>
      <c r="O1489" s="19">
        <f>+N1489*(Data_FRED!C1351)</f>
        <v>1.1771597314994501E-2</v>
      </c>
      <c r="P1489" s="12">
        <f t="shared" ref="P1489:P1552" si="77">P1488*(1+O1489)</f>
        <v>1.6496076461787095</v>
      </c>
    </row>
    <row r="1490" spans="11:16" ht="12.5" x14ac:dyDescent="0.25">
      <c r="K1490" s="38">
        <v>43129</v>
      </c>
      <c r="L1490" s="4">
        <f t="shared" si="75"/>
        <v>2018</v>
      </c>
      <c r="M1490" s="12">
        <f>IF(L1490=2012,M1489,M1489*(1+Data_FRED!C1352))</f>
        <v>1.9532353302456547</v>
      </c>
      <c r="N1490" s="4">
        <f t="shared" si="76"/>
        <v>1</v>
      </c>
      <c r="O1490" s="19">
        <f>+N1490*(Data_FRED!C1352)</f>
        <v>-6.7547057606620409E-3</v>
      </c>
      <c r="P1490" s="12">
        <f t="shared" si="77"/>
        <v>1.6384650319082339</v>
      </c>
    </row>
    <row r="1491" spans="11:16" ht="12.5" x14ac:dyDescent="0.25">
      <c r="K1491" s="38">
        <v>43130</v>
      </c>
      <c r="L1491" s="4">
        <f t="shared" si="75"/>
        <v>2018</v>
      </c>
      <c r="M1491" s="12">
        <f>IF(L1491=2012,M1490,M1490*(1+Data_FRED!C1353))</f>
        <v>1.9318305893078209</v>
      </c>
      <c r="N1491" s="4">
        <f t="shared" si="76"/>
        <v>1</v>
      </c>
      <c r="O1491" s="19">
        <f>+N1491*(Data_FRED!C1353)</f>
        <v>-1.0958608318405548E-2</v>
      </c>
      <c r="P1491" s="12">
        <f t="shared" si="77"/>
        <v>1.6205097353801476</v>
      </c>
    </row>
    <row r="1492" spans="11:16" ht="12.5" x14ac:dyDescent="0.25">
      <c r="K1492" s="38">
        <v>43131</v>
      </c>
      <c r="L1492" s="4">
        <f t="shared" si="75"/>
        <v>2018</v>
      </c>
      <c r="M1492" s="12">
        <f>IF(L1492=2012,M1491,M1491*(1+Data_FRED!C1354))</f>
        <v>1.932774908453422</v>
      </c>
      <c r="N1492" s="4">
        <f t="shared" si="76"/>
        <v>1</v>
      </c>
      <c r="O1492" s="19">
        <f>+N1492*(Data_FRED!C1354)</f>
        <v>4.8882088876100647E-4</v>
      </c>
      <c r="P1492" s="12">
        <f t="shared" si="77"/>
        <v>1.621301874389242</v>
      </c>
    </row>
    <row r="1493" spans="11:16" ht="12.5" x14ac:dyDescent="0.25">
      <c r="K1493" s="38">
        <v>43132</v>
      </c>
      <c r="L1493" s="4">
        <f t="shared" si="75"/>
        <v>2018</v>
      </c>
      <c r="M1493" s="12">
        <f>IF(L1493=2012,M1492,M1492*(1+Data_FRED!C1355))</f>
        <v>1.9315219471472669</v>
      </c>
      <c r="N1493" s="4">
        <f t="shared" si="76"/>
        <v>1</v>
      </c>
      <c r="O1493" s="19">
        <f>+N1493*(Data_FRED!C1355)</f>
        <v>-6.4827068101673384E-4</v>
      </c>
      <c r="P1493" s="12">
        <f t="shared" si="77"/>
        <v>1.6202508319189981</v>
      </c>
    </row>
    <row r="1494" spans="11:16" ht="12.5" x14ac:dyDescent="0.25">
      <c r="K1494" s="38">
        <v>43133</v>
      </c>
      <c r="L1494" s="4">
        <f t="shared" si="75"/>
        <v>2018</v>
      </c>
      <c r="M1494" s="12">
        <f>IF(L1494=2012,M1493,M1493*(1+Data_FRED!C1356))</f>
        <v>1.890116596834704</v>
      </c>
      <c r="N1494" s="4">
        <f t="shared" si="76"/>
        <v>1</v>
      </c>
      <c r="O1494" s="19">
        <f>+N1494*(Data_FRED!C1356)</f>
        <v>-2.1436645011316622E-2</v>
      </c>
      <c r="P1494" s="12">
        <f t="shared" si="77"/>
        <v>1.5855180900058601</v>
      </c>
    </row>
    <row r="1495" spans="11:16" ht="12.5" x14ac:dyDescent="0.25">
      <c r="K1495" s="38">
        <v>43136</v>
      </c>
      <c r="L1495" s="4">
        <f t="shared" si="75"/>
        <v>2018</v>
      </c>
      <c r="M1495" s="12">
        <f>IF(L1495=2012,M1494,M1494*(1+Data_FRED!C1357))</f>
        <v>1.8110292773711127</v>
      </c>
      <c r="N1495" s="4">
        <f t="shared" si="76"/>
        <v>1</v>
      </c>
      <c r="O1495" s="19">
        <f>+N1495*(Data_FRED!C1357)</f>
        <v>-4.1842561245182139E-2</v>
      </c>
      <c r="P1495" s="12">
        <f t="shared" si="77"/>
        <v>1.5191759522194457</v>
      </c>
    </row>
    <row r="1496" spans="11:16" ht="12.5" x14ac:dyDescent="0.25">
      <c r="K1496" s="38">
        <v>43137</v>
      </c>
      <c r="L1496" s="4">
        <f t="shared" si="75"/>
        <v>2018</v>
      </c>
      <c r="M1496" s="12">
        <f>IF(L1496=2012,M1495,M1495*(1+Data_FRED!C1358))</f>
        <v>1.8423430440524753</v>
      </c>
      <c r="N1496" s="4">
        <f t="shared" si="76"/>
        <v>1</v>
      </c>
      <c r="O1496" s="19">
        <f>+N1496*(Data_FRED!C1358)</f>
        <v>1.7290591086863923E-2</v>
      </c>
      <c r="P1496" s="12">
        <f t="shared" si="77"/>
        <v>1.5454434023982693</v>
      </c>
    </row>
    <row r="1497" spans="11:16" ht="12.5" x14ac:dyDescent="0.25">
      <c r="K1497" s="38">
        <v>43138</v>
      </c>
      <c r="L1497" s="4">
        <f t="shared" si="75"/>
        <v>2018</v>
      </c>
      <c r="M1497" s="12">
        <f>IF(L1497=2012,M1496,M1496*(1+Data_FRED!C1359))</f>
        <v>1.8331052683248679</v>
      </c>
      <c r="N1497" s="4">
        <f t="shared" si="76"/>
        <v>1</v>
      </c>
      <c r="O1497" s="19">
        <f>+N1497*(Data_FRED!C1359)</f>
        <v>-5.0141453066676256E-3</v>
      </c>
      <c r="P1497" s="12">
        <f t="shared" si="77"/>
        <v>1.5376943246154136</v>
      </c>
    </row>
    <row r="1498" spans="11:16" ht="12.5" x14ac:dyDescent="0.25">
      <c r="K1498" s="38">
        <v>43139</v>
      </c>
      <c r="L1498" s="4">
        <f t="shared" si="75"/>
        <v>2018</v>
      </c>
      <c r="M1498" s="12">
        <f>IF(L1498=2012,M1497,M1497*(1+Data_FRED!C1360))</f>
        <v>1.7629723380124807</v>
      </c>
      <c r="N1498" s="4">
        <f t="shared" si="76"/>
        <v>1</v>
      </c>
      <c r="O1498" s="19">
        <f>+N1498*(Data_FRED!C1360)</f>
        <v>-3.8259085020510716E-2</v>
      </c>
      <c r="P1498" s="12">
        <f t="shared" si="77"/>
        <v>1.4788635467143958</v>
      </c>
    </row>
    <row r="1499" spans="11:16" ht="12.5" x14ac:dyDescent="0.25">
      <c r="K1499" s="38">
        <v>43140</v>
      </c>
      <c r="L1499" s="4">
        <f t="shared" si="75"/>
        <v>2018</v>
      </c>
      <c r="M1499" s="12">
        <f>IF(L1499=2012,M1498,M1498*(1+Data_FRED!C1361))</f>
        <v>1.7891095075308185</v>
      </c>
      <c r="N1499" s="4">
        <f t="shared" si="76"/>
        <v>1</v>
      </c>
      <c r="O1499" s="19">
        <f>+N1499*(Data_FRED!C1361)</f>
        <v>1.4825626559634099E-2</v>
      </c>
      <c r="P1499" s="12">
        <f t="shared" si="77"/>
        <v>1.5007886253906393</v>
      </c>
    </row>
    <row r="1500" spans="11:16" ht="12.5" x14ac:dyDescent="0.25">
      <c r="K1500" s="38">
        <v>43143</v>
      </c>
      <c r="L1500" s="4">
        <f t="shared" si="75"/>
        <v>2018</v>
      </c>
      <c r="M1500" s="12">
        <f>IF(L1500=2012,M1499,M1499*(1+Data_FRED!C1362))</f>
        <v>1.8138326470258559</v>
      </c>
      <c r="N1500" s="4">
        <f t="shared" si="76"/>
        <v>1</v>
      </c>
      <c r="O1500" s="19">
        <f>+N1500*(Data_FRED!C1362)</f>
        <v>1.3818684318076369E-2</v>
      </c>
      <c r="P1500" s="12">
        <f t="shared" si="77"/>
        <v>1.5215275496330722</v>
      </c>
    </row>
    <row r="1501" spans="11:16" ht="12.5" x14ac:dyDescent="0.25">
      <c r="K1501" s="38">
        <v>43144</v>
      </c>
      <c r="L1501" s="4">
        <f t="shared" si="75"/>
        <v>2018</v>
      </c>
      <c r="M1501" s="12">
        <f>IF(L1501=2012,M1500,M1500*(1+Data_FRED!C1363))</f>
        <v>1.8185659230973115</v>
      </c>
      <c r="N1501" s="4">
        <f t="shared" si="76"/>
        <v>1</v>
      </c>
      <c r="O1501" s="19">
        <f>+N1501*(Data_FRED!C1363)</f>
        <v>2.6095439836837349E-3</v>
      </c>
      <c r="P1501" s="12">
        <f t="shared" si="77"/>
        <v>1.5254980426962264</v>
      </c>
    </row>
    <row r="1502" spans="11:16" ht="12.5" x14ac:dyDescent="0.25">
      <c r="K1502" s="38">
        <v>43145</v>
      </c>
      <c r="L1502" s="4">
        <f t="shared" si="75"/>
        <v>2018</v>
      </c>
      <c r="M1502" s="12">
        <f>IF(L1502=2012,M1501,M1501*(1+Data_FRED!C1364))</f>
        <v>1.842777330009219</v>
      </c>
      <c r="N1502" s="4">
        <f t="shared" si="76"/>
        <v>1</v>
      </c>
      <c r="O1502" s="19">
        <f>+N1502*(Data_FRED!C1364)</f>
        <v>1.3313461230303598E-2</v>
      </c>
      <c r="P1502" s="12">
        <f t="shared" si="77"/>
        <v>1.5458077017445666</v>
      </c>
    </row>
    <row r="1503" spans="11:16" ht="12.5" x14ac:dyDescent="0.25">
      <c r="K1503" s="38">
        <v>43146</v>
      </c>
      <c r="L1503" s="4">
        <f t="shared" si="75"/>
        <v>2018</v>
      </c>
      <c r="M1503" s="12">
        <f>IF(L1503=2012,M1502,M1502*(1+Data_FRED!C1365))</f>
        <v>1.864884827845446</v>
      </c>
      <c r="N1503" s="4">
        <f t="shared" si="76"/>
        <v>1</v>
      </c>
      <c r="O1503" s="19">
        <f>+N1503*(Data_FRED!C1365)</f>
        <v>1.1996836229864197E-2</v>
      </c>
      <c r="P1503" s="12">
        <f t="shared" si="77"/>
        <v>1.5643525035852588</v>
      </c>
    </row>
    <row r="1504" spans="11:16" ht="12.5" x14ac:dyDescent="0.25">
      <c r="K1504" s="38">
        <v>43147</v>
      </c>
      <c r="L1504" s="4">
        <f t="shared" si="75"/>
        <v>2018</v>
      </c>
      <c r="M1504" s="12">
        <f>IF(L1504=2012,M1503,M1503*(1+Data_FRED!C1366))</f>
        <v>1.8655811618437481</v>
      </c>
      <c r="N1504" s="4">
        <f t="shared" si="76"/>
        <v>1</v>
      </c>
      <c r="O1504" s="19">
        <f>+N1504*(Data_FRED!C1366)</f>
        <v>3.733924947562478E-4</v>
      </c>
      <c r="P1504" s="12">
        <f t="shared" si="77"/>
        <v>1.5649366210692506</v>
      </c>
    </row>
    <row r="1505" spans="11:16" ht="12.5" x14ac:dyDescent="0.25">
      <c r="K1505" s="38">
        <v>43151</v>
      </c>
      <c r="L1505" s="4">
        <f t="shared" si="75"/>
        <v>2018</v>
      </c>
      <c r="M1505" s="12">
        <f>IF(L1505=2012,M1504,M1504*(1+Data_FRED!C1367))</f>
        <v>1.8546515959815335</v>
      </c>
      <c r="N1505" s="4">
        <f t="shared" si="76"/>
        <v>1</v>
      </c>
      <c r="O1505" s="19">
        <f>+N1505*(Data_FRED!C1367)</f>
        <v>-5.8585314248203952E-3</v>
      </c>
      <c r="P1505" s="12">
        <f t="shared" si="77"/>
        <v>1.555768390696864</v>
      </c>
    </row>
    <row r="1506" spans="11:16" ht="12.5" x14ac:dyDescent="0.25">
      <c r="K1506" s="38">
        <v>43152</v>
      </c>
      <c r="L1506" s="4">
        <f t="shared" si="75"/>
        <v>2018</v>
      </c>
      <c r="M1506" s="12">
        <f>IF(L1506=2012,M1505,M1505*(1+Data_FRED!C1368))</f>
        <v>1.8444293316807114</v>
      </c>
      <c r="N1506" s="4">
        <f t="shared" si="76"/>
        <v>1</v>
      </c>
      <c r="O1506" s="19">
        <f>+N1506*(Data_FRED!C1368)</f>
        <v>-5.5116898090027547E-3</v>
      </c>
      <c r="P1506" s="12">
        <f t="shared" si="77"/>
        <v>1.5471934779126915</v>
      </c>
    </row>
    <row r="1507" spans="11:16" ht="12.5" x14ac:dyDescent="0.25">
      <c r="K1507" s="38">
        <v>43153</v>
      </c>
      <c r="L1507" s="4">
        <f t="shared" si="75"/>
        <v>2018</v>
      </c>
      <c r="M1507" s="12">
        <f>IF(L1507=2012,M1506,M1506*(1+Data_FRED!C1369))</f>
        <v>1.8462241843251093</v>
      </c>
      <c r="N1507" s="4">
        <f t="shared" si="76"/>
        <v>1</v>
      </c>
      <c r="O1507" s="19">
        <f>+N1507*(Data_FRED!C1369)</f>
        <v>9.7312085292120475E-4</v>
      </c>
      <c r="P1507" s="12">
        <f t="shared" si="77"/>
        <v>1.5486990841495518</v>
      </c>
    </row>
    <row r="1508" spans="11:16" ht="12.5" x14ac:dyDescent="0.25">
      <c r="K1508" s="38">
        <v>43154</v>
      </c>
      <c r="L1508" s="4">
        <f t="shared" si="75"/>
        <v>2018</v>
      </c>
      <c r="M1508" s="12">
        <f>IF(L1508=2012,M1507,M1507*(1+Data_FRED!C1370))</f>
        <v>1.8755814492984473</v>
      </c>
      <c r="N1508" s="4">
        <f t="shared" si="76"/>
        <v>1</v>
      </c>
      <c r="O1508" s="19">
        <f>+N1508*(Data_FRED!C1370)</f>
        <v>1.590124602558474E-2</v>
      </c>
      <c r="P1508" s="12">
        <f t="shared" si="77"/>
        <v>1.5733253293062115</v>
      </c>
    </row>
    <row r="1509" spans="11:16" ht="12.5" x14ac:dyDescent="0.25">
      <c r="K1509" s="38">
        <v>43157</v>
      </c>
      <c r="L1509" s="4">
        <f t="shared" si="75"/>
        <v>2018</v>
      </c>
      <c r="M1509" s="12">
        <f>IF(L1509=2012,M1508,M1508*(1+Data_FRED!C1371))</f>
        <v>1.8975040353863335</v>
      </c>
      <c r="N1509" s="4">
        <f t="shared" si="76"/>
        <v>1</v>
      </c>
      <c r="O1509" s="19">
        <f>+N1509*(Data_FRED!C1371)</f>
        <v>1.1688421260557077E-2</v>
      </c>
      <c r="P1509" s="12">
        <f t="shared" si="77"/>
        <v>1.591715018535047</v>
      </c>
    </row>
    <row r="1510" spans="11:16" ht="12.5" x14ac:dyDescent="0.25">
      <c r="K1510" s="38">
        <v>43158</v>
      </c>
      <c r="L1510" s="4">
        <f t="shared" si="75"/>
        <v>2018</v>
      </c>
      <c r="M1510" s="12">
        <f>IF(L1510=2012,M1509,M1509*(1+Data_FRED!C1372))</f>
        <v>1.8732382092287432</v>
      </c>
      <c r="N1510" s="4">
        <f t="shared" si="76"/>
        <v>1</v>
      </c>
      <c r="O1510" s="19">
        <f>+N1510*(Data_FRED!C1372)</f>
        <v>-1.2788286983879777E-2</v>
      </c>
      <c r="P1510" s="12">
        <f t="shared" si="77"/>
        <v>1.5713597100814694</v>
      </c>
    </row>
    <row r="1511" spans="11:16" ht="12.5" x14ac:dyDescent="0.25">
      <c r="K1511" s="38">
        <v>43159</v>
      </c>
      <c r="L1511" s="4">
        <f t="shared" si="75"/>
        <v>2018</v>
      </c>
      <c r="M1511" s="12">
        <f>IF(L1511=2012,M1510,M1510*(1+Data_FRED!C1373))</f>
        <v>1.8523369466133708</v>
      </c>
      <c r="N1511" s="4">
        <f t="shared" si="76"/>
        <v>1</v>
      </c>
      <c r="O1511" s="19">
        <f>+N1511*(Data_FRED!C1373)</f>
        <v>-1.1157824195769547E-2</v>
      </c>
      <c r="P1511" s="12">
        <f t="shared" si="77"/>
        <v>1.5538267546880651</v>
      </c>
    </row>
    <row r="1512" spans="11:16" ht="12.5" x14ac:dyDescent="0.25">
      <c r="K1512" s="38">
        <v>43160</v>
      </c>
      <c r="L1512" s="4">
        <f t="shared" si="75"/>
        <v>2018</v>
      </c>
      <c r="M1512" s="12">
        <f>IF(L1512=2012,M1511,M1511*(1+Data_FRED!C1374))</f>
        <v>1.8274898694290276</v>
      </c>
      <c r="N1512" s="4">
        <f t="shared" si="76"/>
        <v>1</v>
      </c>
      <c r="O1512" s="19">
        <f>+N1512*(Data_FRED!C1374)</f>
        <v>-1.3413907890662753E-2</v>
      </c>
      <c r="P1512" s="12">
        <f t="shared" si="77"/>
        <v>1.532983865722632</v>
      </c>
    </row>
    <row r="1513" spans="11:16" ht="12.5" x14ac:dyDescent="0.25">
      <c r="K1513" s="38">
        <v>43161</v>
      </c>
      <c r="L1513" s="4">
        <f t="shared" si="75"/>
        <v>2018</v>
      </c>
      <c r="M1513" s="12">
        <f>IF(L1513=2012,M1512,M1512*(1+Data_FRED!C1375))</f>
        <v>1.83673469533511</v>
      </c>
      <c r="N1513" s="4">
        <f t="shared" si="76"/>
        <v>1</v>
      </c>
      <c r="O1513" s="19">
        <f>+N1513*(Data_FRED!C1375)</f>
        <v>5.0587563087125835E-3</v>
      </c>
      <c r="P1513" s="12">
        <f t="shared" si="77"/>
        <v>1.5407388575245109</v>
      </c>
    </row>
    <row r="1514" spans="11:16" ht="12.5" x14ac:dyDescent="0.25">
      <c r="K1514" s="38">
        <v>43164</v>
      </c>
      <c r="L1514" s="4">
        <f t="shared" si="75"/>
        <v>2018</v>
      </c>
      <c r="M1514" s="12">
        <f>IF(L1514=2012,M1513,M1513*(1+Data_FRED!C1376))</f>
        <v>1.8568866856172532</v>
      </c>
      <c r="N1514" s="4">
        <f t="shared" si="76"/>
        <v>1</v>
      </c>
      <c r="O1514" s="19">
        <f>+N1514*(Data_FRED!C1376)</f>
        <v>1.0971639144904529E-2</v>
      </c>
      <c r="P1514" s="12">
        <f t="shared" si="77"/>
        <v>1.5576432882858025</v>
      </c>
    </row>
    <row r="1515" spans="11:16" ht="12.5" x14ac:dyDescent="0.25">
      <c r="K1515" s="38">
        <v>43165</v>
      </c>
      <c r="L1515" s="4">
        <f t="shared" si="75"/>
        <v>2018</v>
      </c>
      <c r="M1515" s="12">
        <f>IF(L1515=2012,M1514,M1514*(1+Data_FRED!C1377))</f>
        <v>1.861780173344963</v>
      </c>
      <c r="N1515" s="4">
        <f t="shared" si="76"/>
        <v>1</v>
      </c>
      <c r="O1515" s="19">
        <f>+N1515*(Data_FRED!C1377)</f>
        <v>2.6353184422145334E-3</v>
      </c>
      <c r="P1515" s="12">
        <f t="shared" si="77"/>
        <v>1.5617481743698138</v>
      </c>
    </row>
    <row r="1516" spans="11:16" ht="12.5" x14ac:dyDescent="0.25">
      <c r="K1516" s="38">
        <v>43166</v>
      </c>
      <c r="L1516" s="4">
        <f t="shared" si="75"/>
        <v>2018</v>
      </c>
      <c r="M1516" s="12">
        <f>IF(L1516=2012,M1515,M1515*(1+Data_FRED!C1378))</f>
        <v>1.8608791335948722</v>
      </c>
      <c r="N1516" s="4">
        <f t="shared" si="76"/>
        <v>1</v>
      </c>
      <c r="O1516" s="19">
        <f>+N1516*(Data_FRED!C1378)</f>
        <v>-4.8396677706154348E-4</v>
      </c>
      <c r="P1516" s="12">
        <f t="shared" si="77"/>
        <v>1.5609923401392825</v>
      </c>
    </row>
    <row r="1517" spans="11:16" ht="12.5" x14ac:dyDescent="0.25">
      <c r="K1517" s="38">
        <v>43167</v>
      </c>
      <c r="L1517" s="4">
        <f t="shared" si="75"/>
        <v>2018</v>
      </c>
      <c r="M1517" s="12">
        <f>IF(L1517=2012,M1516,M1516*(1+Data_FRED!C1379))</f>
        <v>1.8691659574024295</v>
      </c>
      <c r="N1517" s="4">
        <f t="shared" si="76"/>
        <v>1</v>
      </c>
      <c r="O1517" s="19">
        <f>+N1517*(Data_FRED!C1379)</f>
        <v>4.453176811945213E-3</v>
      </c>
      <c r="P1517" s="12">
        <f t="shared" si="77"/>
        <v>1.5679437150320146</v>
      </c>
    </row>
    <row r="1518" spans="11:16" ht="12.5" x14ac:dyDescent="0.25">
      <c r="K1518" s="38">
        <v>43168</v>
      </c>
      <c r="L1518" s="4">
        <f t="shared" si="75"/>
        <v>2018</v>
      </c>
      <c r="M1518" s="12">
        <f>IF(L1518=2012,M1517,M1517*(1+Data_FRED!C1380))</f>
        <v>1.9013707737855201</v>
      </c>
      <c r="N1518" s="4">
        <f t="shared" si="76"/>
        <v>1</v>
      </c>
      <c r="O1518" s="19">
        <f>+N1518*(Data_FRED!C1380)</f>
        <v>1.7229511513169881E-2</v>
      </c>
      <c r="P1518" s="12">
        <f t="shared" si="77"/>
        <v>1.5949586193221612</v>
      </c>
    </row>
    <row r="1519" spans="11:16" ht="12.5" x14ac:dyDescent="0.25">
      <c r="K1519" s="38">
        <v>43171</v>
      </c>
      <c r="L1519" s="4">
        <f t="shared" si="75"/>
        <v>2018</v>
      </c>
      <c r="M1519" s="12">
        <f>IF(L1519=2012,M1518,M1518*(1+Data_FRED!C1381))</f>
        <v>1.8989469446846279</v>
      </c>
      <c r="N1519" s="4">
        <f t="shared" si="76"/>
        <v>1</v>
      </c>
      <c r="O1519" s="19">
        <f>+N1519*(Data_FRED!C1381)</f>
        <v>-1.2747798242772499E-3</v>
      </c>
      <c r="P1519" s="12">
        <f t="shared" si="77"/>
        <v>1.5929253982536922</v>
      </c>
    </row>
    <row r="1520" spans="11:16" ht="12.5" x14ac:dyDescent="0.25">
      <c r="K1520" s="38">
        <v>43172</v>
      </c>
      <c r="L1520" s="4">
        <f t="shared" si="75"/>
        <v>2018</v>
      </c>
      <c r="M1520" s="12">
        <f>IF(L1520=2012,M1519,M1519*(1+Data_FRED!C1382))</f>
        <v>1.8868242105985358</v>
      </c>
      <c r="N1520" s="4">
        <f t="shared" si="76"/>
        <v>1</v>
      </c>
      <c r="O1520" s="19">
        <f>+N1520*(Data_FRED!C1382)</f>
        <v>-6.3839245851629312E-3</v>
      </c>
      <c r="P1520" s="12">
        <f t="shared" si="77"/>
        <v>1.5827562826414501</v>
      </c>
    </row>
    <row r="1521" spans="11:16" ht="12.5" x14ac:dyDescent="0.25">
      <c r="K1521" s="38">
        <v>43173</v>
      </c>
      <c r="L1521" s="4">
        <f t="shared" si="75"/>
        <v>2018</v>
      </c>
      <c r="M1521" s="12">
        <f>IF(L1521=2012,M1520,M1520*(1+Data_FRED!C1383))</f>
        <v>1.875992063122971</v>
      </c>
      <c r="N1521" s="4">
        <f t="shared" si="76"/>
        <v>1</v>
      </c>
      <c r="O1521" s="19">
        <f>+N1521*(Data_FRED!C1383)</f>
        <v>-5.7409415327189526E-3</v>
      </c>
      <c r="P1521" s="12">
        <f t="shared" si="77"/>
        <v>1.5736697713622618</v>
      </c>
    </row>
    <row r="1522" spans="11:16" ht="12.5" x14ac:dyDescent="0.25">
      <c r="K1522" s="38">
        <v>43174</v>
      </c>
      <c r="L1522" s="4">
        <f t="shared" si="75"/>
        <v>2018</v>
      </c>
      <c r="M1522" s="12">
        <f>IF(L1522=2012,M1521,M1521*(1+Data_FRED!C1384))</f>
        <v>1.8745245271734292</v>
      </c>
      <c r="N1522" s="4">
        <f t="shared" si="76"/>
        <v>1</v>
      </c>
      <c r="O1522" s="19">
        <f>+N1522*(Data_FRED!C1384)</f>
        <v>-7.8227193941249383E-4</v>
      </c>
      <c r="P1522" s="12">
        <f t="shared" si="77"/>
        <v>1.5724387336582235</v>
      </c>
    </row>
    <row r="1523" spans="11:16" ht="12.5" x14ac:dyDescent="0.25">
      <c r="K1523" s="38">
        <v>43175</v>
      </c>
      <c r="L1523" s="4">
        <f t="shared" si="75"/>
        <v>2018</v>
      </c>
      <c r="M1523" s="12">
        <f>IF(L1523=2012,M1522,M1522*(1+Data_FRED!C1385))</f>
        <v>1.8777150107241751</v>
      </c>
      <c r="N1523" s="4">
        <f t="shared" si="76"/>
        <v>1</v>
      </c>
      <c r="O1523" s="19">
        <f>+N1523*(Data_FRED!C1385)</f>
        <v>1.7020228353889482E-3</v>
      </c>
      <c r="P1523" s="12">
        <f t="shared" si="77"/>
        <v>1.57511506029016</v>
      </c>
    </row>
    <row r="1524" spans="11:16" ht="12.5" x14ac:dyDescent="0.25">
      <c r="K1524" s="38">
        <v>43178</v>
      </c>
      <c r="L1524" s="4">
        <f t="shared" si="75"/>
        <v>2018</v>
      </c>
      <c r="M1524" s="12">
        <f>IF(L1524=2012,M1523,M1523*(1+Data_FRED!C1386))</f>
        <v>1.8508524043920433</v>
      </c>
      <c r="N1524" s="4">
        <f t="shared" si="76"/>
        <v>1</v>
      </c>
      <c r="O1524" s="19">
        <f>+N1524*(Data_FRED!C1386)</f>
        <v>-1.4306008195445936E-2</v>
      </c>
      <c r="P1524" s="12">
        <f t="shared" si="77"/>
        <v>1.5525814513288787</v>
      </c>
    </row>
    <row r="1525" spans="11:16" ht="12.5" x14ac:dyDescent="0.25">
      <c r="K1525" s="38">
        <v>43179</v>
      </c>
      <c r="L1525" s="4">
        <f t="shared" si="75"/>
        <v>2018</v>
      </c>
      <c r="M1525" s="12">
        <f>IF(L1525=2012,M1524,M1524*(1+Data_FRED!C1387))</f>
        <v>1.8535929641947158</v>
      </c>
      <c r="N1525" s="4">
        <f t="shared" si="76"/>
        <v>1</v>
      </c>
      <c r="O1525" s="19">
        <f>+N1525*(Data_FRED!C1387)</f>
        <v>1.4807014304161871E-3</v>
      </c>
      <c r="P1525" s="12">
        <f t="shared" si="77"/>
        <v>1.5548803609046988</v>
      </c>
    </row>
    <row r="1526" spans="11:16" ht="12.5" x14ac:dyDescent="0.25">
      <c r="K1526" s="38">
        <v>43180</v>
      </c>
      <c r="L1526" s="4">
        <f t="shared" si="75"/>
        <v>2018</v>
      </c>
      <c r="M1526" s="12">
        <f>IF(L1526=2012,M1525,M1525*(1+Data_FRED!C1388))</f>
        <v>1.8501718090051931</v>
      </c>
      <c r="N1526" s="4">
        <f t="shared" si="76"/>
        <v>1</v>
      </c>
      <c r="O1526" s="19">
        <f>+N1526*(Data_FRED!C1388)</f>
        <v>-1.8456884848011977E-3</v>
      </c>
      <c r="P1526" s="12">
        <f t="shared" si="77"/>
        <v>1.5520105361273335</v>
      </c>
    </row>
    <row r="1527" spans="11:16" ht="12.5" x14ac:dyDescent="0.25">
      <c r="K1527" s="38">
        <v>43181</v>
      </c>
      <c r="L1527" s="4">
        <f t="shared" si="75"/>
        <v>2018</v>
      </c>
      <c r="M1527" s="12">
        <f>IF(L1527=2012,M1526,M1526*(1+Data_FRED!C1389))</f>
        <v>1.8030203839417316</v>
      </c>
      <c r="N1527" s="4">
        <f t="shared" si="76"/>
        <v>1</v>
      </c>
      <c r="O1527" s="19">
        <f>+N1527*(Data_FRED!C1389)</f>
        <v>-2.5484890016140731E-2</v>
      </c>
      <c r="P1527" s="12">
        <f t="shared" si="77"/>
        <v>1.5124577183102368</v>
      </c>
    </row>
    <row r="1528" spans="11:16" ht="12.5" x14ac:dyDescent="0.25">
      <c r="K1528" s="38">
        <v>43182</v>
      </c>
      <c r="L1528" s="4">
        <f t="shared" si="75"/>
        <v>2018</v>
      </c>
      <c r="M1528" s="12">
        <f>IF(L1528=2012,M1527,M1527*(1+Data_FRED!C1390))</f>
        <v>1.7648146826625029</v>
      </c>
      <c r="N1528" s="4">
        <f t="shared" si="76"/>
        <v>1</v>
      </c>
      <c r="O1528" s="19">
        <f>+N1528*(Data_FRED!C1390)</f>
        <v>-2.1189833248420765E-2</v>
      </c>
      <c r="P1528" s="12">
        <f t="shared" si="77"/>
        <v>1.480408991463956</v>
      </c>
    </row>
    <row r="1529" spans="11:16" ht="12.5" x14ac:dyDescent="0.25">
      <c r="K1529" s="38">
        <v>43185</v>
      </c>
      <c r="L1529" s="4">
        <f t="shared" si="75"/>
        <v>2018</v>
      </c>
      <c r="M1529" s="12">
        <f>IF(L1529=2012,M1528,M1528*(1+Data_FRED!C1391))</f>
        <v>1.8121029381684013</v>
      </c>
      <c r="N1529" s="4">
        <f t="shared" si="76"/>
        <v>1</v>
      </c>
      <c r="O1529" s="19">
        <f>+N1529*(Data_FRED!C1391)</f>
        <v>2.6795026112632157E-2</v>
      </c>
      <c r="P1529" s="12">
        <f t="shared" si="77"/>
        <v>1.5200765890476082</v>
      </c>
    </row>
    <row r="1530" spans="11:16" ht="12.5" x14ac:dyDescent="0.25">
      <c r="K1530" s="38">
        <v>43186</v>
      </c>
      <c r="L1530" s="4">
        <f t="shared" si="75"/>
        <v>2018</v>
      </c>
      <c r="M1530" s="12">
        <f>IF(L1530=2012,M1529,M1529*(1+Data_FRED!C1392))</f>
        <v>1.7805228546473242</v>
      </c>
      <c r="N1530" s="4">
        <f t="shared" si="76"/>
        <v>1</v>
      </c>
      <c r="O1530" s="19">
        <f>+N1530*(Data_FRED!C1392)</f>
        <v>-1.7427312133270447E-2</v>
      </c>
      <c r="P1530" s="12">
        <f t="shared" si="77"/>
        <v>1.4935857398637986</v>
      </c>
    </row>
    <row r="1531" spans="11:16" ht="12.5" x14ac:dyDescent="0.25">
      <c r="K1531" s="38">
        <v>43187</v>
      </c>
      <c r="L1531" s="4">
        <f t="shared" si="75"/>
        <v>2018</v>
      </c>
      <c r="M1531" s="12">
        <f>IF(L1531=2012,M1530,M1530*(1+Data_FRED!C1393))</f>
        <v>1.7753221716545404</v>
      </c>
      <c r="N1531" s="4">
        <f t="shared" si="76"/>
        <v>1</v>
      </c>
      <c r="O1531" s="19">
        <f>+N1531*(Data_FRED!C1393)</f>
        <v>-2.9208740450646013E-3</v>
      </c>
      <c r="P1531" s="12">
        <f t="shared" si="77"/>
        <v>1.4892231640421518</v>
      </c>
    </row>
    <row r="1532" spans="11:16" ht="12.5" x14ac:dyDescent="0.25">
      <c r="K1532" s="38">
        <v>43188</v>
      </c>
      <c r="L1532" s="4">
        <f t="shared" si="75"/>
        <v>2018</v>
      </c>
      <c r="M1532" s="12">
        <f>IF(L1532=2012,M1531,M1531*(1+Data_FRED!C1394))</f>
        <v>1.7996010038747992</v>
      </c>
      <c r="N1532" s="4">
        <f t="shared" si="76"/>
        <v>1</v>
      </c>
      <c r="O1532" s="19">
        <f>+N1532*(Data_FRED!C1394)</f>
        <v>1.3675733119263357E-2</v>
      </c>
      <c r="P1532" s="12">
        <f t="shared" si="77"/>
        <v>1.5095893825886173</v>
      </c>
    </row>
    <row r="1533" spans="11:16" ht="12.5" x14ac:dyDescent="0.25">
      <c r="K1533" s="38">
        <v>43192</v>
      </c>
      <c r="L1533" s="4">
        <f t="shared" si="75"/>
        <v>2018</v>
      </c>
      <c r="M1533" s="12">
        <f>IF(L1533=2012,M1532,M1532*(1+Data_FRED!C1395))</f>
        <v>1.7589469507888464</v>
      </c>
      <c r="N1533" s="4">
        <f t="shared" si="76"/>
        <v>1</v>
      </c>
      <c r="O1533" s="19">
        <f>+N1533*(Data_FRED!C1395)</f>
        <v>-2.2590592580476767E-2</v>
      </c>
      <c r="P1533" s="12">
        <f t="shared" si="77"/>
        <v>1.4754868638827443</v>
      </c>
    </row>
    <row r="1534" spans="11:16" ht="12.5" x14ac:dyDescent="0.25">
      <c r="K1534" s="38">
        <v>43193</v>
      </c>
      <c r="L1534" s="4">
        <f t="shared" si="75"/>
        <v>2018</v>
      </c>
      <c r="M1534" s="12">
        <f>IF(L1534=2012,M1533,M1533*(1+Data_FRED!C1396))</f>
        <v>1.7809969947350555</v>
      </c>
      <c r="N1534" s="4">
        <f t="shared" si="76"/>
        <v>1</v>
      </c>
      <c r="O1534" s="19">
        <f>+N1534*(Data_FRED!C1396)</f>
        <v>1.2535934603553565E-2</v>
      </c>
      <c r="P1534" s="12">
        <f t="shared" si="77"/>
        <v>1.4939834707167807</v>
      </c>
    </row>
    <row r="1535" spans="11:16" ht="12.5" x14ac:dyDescent="0.25">
      <c r="K1535" s="38">
        <v>43194</v>
      </c>
      <c r="L1535" s="4">
        <f t="shared" si="75"/>
        <v>2018</v>
      </c>
      <c r="M1535" s="12">
        <f>IF(L1535=2012,M1534,M1534*(1+Data_FRED!C1397))</f>
        <v>1.8014786486492973</v>
      </c>
      <c r="N1535" s="4">
        <f t="shared" si="76"/>
        <v>1</v>
      </c>
      <c r="O1535" s="19">
        <f>+N1535*(Data_FRED!C1397)</f>
        <v>1.1500105825438875E-2</v>
      </c>
      <c r="P1535" s="12">
        <f t="shared" si="77"/>
        <v>1.5111644387314802</v>
      </c>
    </row>
    <row r="1536" spans="11:16" ht="12.5" x14ac:dyDescent="0.25">
      <c r="K1536" s="38">
        <v>43195</v>
      </c>
      <c r="L1536" s="4">
        <f t="shared" si="75"/>
        <v>2018</v>
      </c>
      <c r="M1536" s="12">
        <f>IF(L1536=2012,M1535,M1535*(1+Data_FRED!C1398))</f>
        <v>1.8137996209010581</v>
      </c>
      <c r="N1536" s="4">
        <f t="shared" si="76"/>
        <v>1</v>
      </c>
      <c r="O1536" s="19">
        <f>+N1536*(Data_FRED!C1398)</f>
        <v>6.8393662400598977E-3</v>
      </c>
      <c r="P1536" s="12">
        <f t="shared" si="77"/>
        <v>1.5214998457769193</v>
      </c>
    </row>
    <row r="1537" spans="11:16" ht="12.5" x14ac:dyDescent="0.25">
      <c r="K1537" s="38">
        <v>43196</v>
      </c>
      <c r="L1537" s="4">
        <f t="shared" si="75"/>
        <v>2018</v>
      </c>
      <c r="M1537" s="12">
        <f>IF(L1537=2012,M1536,M1536*(1+Data_FRED!C1399))</f>
        <v>1.7735985247450985</v>
      </c>
      <c r="N1537" s="4">
        <f t="shared" si="76"/>
        <v>1</v>
      </c>
      <c r="O1537" s="19">
        <f>+N1537*(Data_FRED!C1399)</f>
        <v>-2.2164022802027339E-2</v>
      </c>
      <c r="P1537" s="12">
        <f t="shared" si="77"/>
        <v>1.4877772885018385</v>
      </c>
    </row>
    <row r="1538" spans="11:16" ht="12.5" x14ac:dyDescent="0.25">
      <c r="K1538" s="38">
        <v>43199</v>
      </c>
      <c r="L1538" s="4">
        <f t="shared" si="75"/>
        <v>2018</v>
      </c>
      <c r="M1538" s="12">
        <f>IF(L1538=2012,M1537,M1537*(1+Data_FRED!C1400))</f>
        <v>1.7795064122078383</v>
      </c>
      <c r="N1538" s="4">
        <f t="shared" si="76"/>
        <v>1</v>
      </c>
      <c r="O1538" s="19">
        <f>+N1538*(Data_FRED!C1400)</f>
        <v>3.3310173527511624E-3</v>
      </c>
      <c r="P1538" s="12">
        <f t="shared" si="77"/>
        <v>1.4927331004668674</v>
      </c>
    </row>
    <row r="1539" spans="11:16" ht="12.5" x14ac:dyDescent="0.25">
      <c r="K1539" s="38">
        <v>43200</v>
      </c>
      <c r="L1539" s="4">
        <f t="shared" si="75"/>
        <v>2018</v>
      </c>
      <c r="M1539" s="12">
        <f>IF(L1539=2012,M1538,M1538*(1+Data_FRED!C1401))</f>
        <v>1.8090257921503614</v>
      </c>
      <c r="N1539" s="4">
        <f t="shared" si="76"/>
        <v>1</v>
      </c>
      <c r="O1539" s="19">
        <f>+N1539*(Data_FRED!C1401)</f>
        <v>1.6588521255114928E-2</v>
      </c>
      <c r="P1539" s="12">
        <f t="shared" si="77"/>
        <v>1.5174953352321756</v>
      </c>
    </row>
    <row r="1540" spans="11:16" ht="12.5" x14ac:dyDescent="0.25">
      <c r="K1540" s="38">
        <v>43201</v>
      </c>
      <c r="L1540" s="4">
        <f t="shared" si="75"/>
        <v>2018</v>
      </c>
      <c r="M1540" s="12">
        <f>IF(L1540=2012,M1539,M1539*(1+Data_FRED!C1402))</f>
        <v>1.7990026685904434</v>
      </c>
      <c r="N1540" s="4">
        <f t="shared" si="76"/>
        <v>1</v>
      </c>
      <c r="O1540" s="19">
        <f>+N1540*(Data_FRED!C1402)</f>
        <v>-5.540619488903829E-3</v>
      </c>
      <c r="P1540" s="12">
        <f t="shared" si="77"/>
        <v>1.5090874710034676</v>
      </c>
    </row>
    <row r="1541" spans="11:16" ht="12.5" x14ac:dyDescent="0.25">
      <c r="K1541" s="38">
        <v>43202</v>
      </c>
      <c r="L1541" s="4">
        <f t="shared" si="75"/>
        <v>2018</v>
      </c>
      <c r="M1541" s="12">
        <f>IF(L1541=2012,M1540,M1540*(1+Data_FRED!C1403))</f>
        <v>1.8137848579747748</v>
      </c>
      <c r="N1541" s="4">
        <f t="shared" si="76"/>
        <v>1</v>
      </c>
      <c r="O1541" s="19">
        <f>+N1541*(Data_FRED!C1403)</f>
        <v>8.2168801872393362E-3</v>
      </c>
      <c r="P1541" s="12">
        <f t="shared" si="77"/>
        <v>1.5214874619447671</v>
      </c>
    </row>
    <row r="1542" spans="11:16" ht="12.5" x14ac:dyDescent="0.25">
      <c r="K1542" s="38">
        <v>43203</v>
      </c>
      <c r="L1542" s="4">
        <f t="shared" si="75"/>
        <v>2018</v>
      </c>
      <c r="M1542" s="12">
        <f>IF(L1542=2012,M1541,M1541*(1+Data_FRED!C1404))</f>
        <v>1.8085415290317006</v>
      </c>
      <c r="N1542" s="4">
        <f t="shared" si="76"/>
        <v>1</v>
      </c>
      <c r="O1542" s="19">
        <f>+N1542*(Data_FRED!C1404)</f>
        <v>-2.8908218745022159E-3</v>
      </c>
      <c r="P1542" s="12">
        <f t="shared" si="77"/>
        <v>1.5170891127079964</v>
      </c>
    </row>
    <row r="1543" spans="11:16" ht="12.5" x14ac:dyDescent="0.25">
      <c r="K1543" s="38">
        <v>43206</v>
      </c>
      <c r="L1543" s="4">
        <f t="shared" si="75"/>
        <v>2018</v>
      </c>
      <c r="M1543" s="12">
        <f>IF(L1543=2012,M1542,M1542*(1+Data_FRED!C1405))</f>
        <v>1.8231478934254197</v>
      </c>
      <c r="N1543" s="4">
        <f t="shared" si="76"/>
        <v>1</v>
      </c>
      <c r="O1543" s="19">
        <f>+N1543*(Data_FRED!C1405)</f>
        <v>8.0763223621077573E-3</v>
      </c>
      <c r="P1543" s="12">
        <f t="shared" si="77"/>
        <v>1.5293416134342701</v>
      </c>
    </row>
    <row r="1544" spans="11:16" ht="12.5" x14ac:dyDescent="0.25">
      <c r="K1544" s="38">
        <v>43207</v>
      </c>
      <c r="L1544" s="4">
        <f t="shared" si="75"/>
        <v>2018</v>
      </c>
      <c r="M1544" s="12">
        <f>IF(L1544=2012,M1543,M1543*(1+Data_FRED!C1406))</f>
        <v>1.8424826396005276</v>
      </c>
      <c r="N1544" s="4">
        <f t="shared" si="76"/>
        <v>1</v>
      </c>
      <c r="O1544" s="19">
        <f>+N1544*(Data_FRED!C1406)</f>
        <v>1.0605144127271393E-2</v>
      </c>
      <c r="P1544" s="12">
        <f t="shared" si="77"/>
        <v>1.5455605016645744</v>
      </c>
    </row>
    <row r="1545" spans="11:16" ht="12.5" x14ac:dyDescent="0.25">
      <c r="K1545" s="38">
        <v>43208</v>
      </c>
      <c r="L1545" s="4">
        <f t="shared" si="75"/>
        <v>2018</v>
      </c>
      <c r="M1545" s="12">
        <f>IF(L1545=2012,M1544,M1544*(1+Data_FRED!C1407))</f>
        <v>1.8440137802138494</v>
      </c>
      <c r="N1545" s="4">
        <f t="shared" si="76"/>
        <v>1</v>
      </c>
      <c r="O1545" s="19">
        <f>+N1545*(Data_FRED!C1407)</f>
        <v>8.310203745819628E-4</v>
      </c>
      <c r="P1545" s="12">
        <f t="shared" si="77"/>
        <v>1.5468448939316068</v>
      </c>
    </row>
    <row r="1546" spans="11:16" ht="12.5" x14ac:dyDescent="0.25">
      <c r="K1546" s="38">
        <v>43209</v>
      </c>
      <c r="L1546" s="4">
        <f t="shared" si="75"/>
        <v>2018</v>
      </c>
      <c r="M1546" s="12">
        <f>IF(L1546=2012,M1545,M1545*(1+Data_FRED!C1408))</f>
        <v>1.8334243873561258</v>
      </c>
      <c r="N1546" s="4">
        <f t="shared" si="76"/>
        <v>1</v>
      </c>
      <c r="O1546" s="19">
        <f>+N1546*(Data_FRED!C1408)</f>
        <v>-5.7425779413078446E-3</v>
      </c>
      <c r="P1546" s="12">
        <f t="shared" si="77"/>
        <v>1.5379620165650905</v>
      </c>
    </row>
    <row r="1547" spans="11:16" ht="12.5" x14ac:dyDescent="0.25">
      <c r="K1547" s="38">
        <v>43210</v>
      </c>
      <c r="L1547" s="4">
        <f t="shared" si="75"/>
        <v>2018</v>
      </c>
      <c r="M1547" s="12">
        <f>IF(L1547=2012,M1546,M1546*(1+Data_FRED!C1409))</f>
        <v>1.8177061092033051</v>
      </c>
      <c r="N1547" s="4">
        <f t="shared" si="76"/>
        <v>1</v>
      </c>
      <c r="O1547" s="19">
        <f>+N1547*(Data_FRED!C1409)</f>
        <v>-8.5731804710458409E-3</v>
      </c>
      <c r="P1547" s="12">
        <f t="shared" si="77"/>
        <v>1.5247767906394645</v>
      </c>
    </row>
    <row r="1548" spans="11:16" ht="12.5" x14ac:dyDescent="0.25">
      <c r="K1548" s="38">
        <v>43213</v>
      </c>
      <c r="L1548" s="4">
        <f t="shared" si="75"/>
        <v>2018</v>
      </c>
      <c r="M1548" s="12">
        <f>IF(L1548=2012,M1547,M1547*(1+Data_FRED!C1410))</f>
        <v>1.8178082193017251</v>
      </c>
      <c r="N1548" s="4">
        <f t="shared" si="76"/>
        <v>1</v>
      </c>
      <c r="O1548" s="19">
        <f>+N1548*(Data_FRED!C1410)</f>
        <v>5.6175251820395682E-5</v>
      </c>
      <c r="P1548" s="12">
        <f t="shared" si="77"/>
        <v>1.5248624453596487</v>
      </c>
    </row>
    <row r="1549" spans="11:16" ht="12.5" x14ac:dyDescent="0.25">
      <c r="K1549" s="38">
        <v>43214</v>
      </c>
      <c r="L1549" s="4">
        <f t="shared" si="75"/>
        <v>2018</v>
      </c>
      <c r="M1549" s="12">
        <f>IF(L1549=2012,M1548,M1548*(1+Data_FRED!C1411))</f>
        <v>1.7933207145253418</v>
      </c>
      <c r="N1549" s="4">
        <f t="shared" si="76"/>
        <v>1</v>
      </c>
      <c r="O1549" s="19">
        <f>+N1549*(Data_FRED!C1411)</f>
        <v>-1.3470895618345118E-2</v>
      </c>
      <c r="P1549" s="12">
        <f t="shared" si="77"/>
        <v>1.5043211825258742</v>
      </c>
    </row>
    <row r="1550" spans="11:16" ht="12.5" x14ac:dyDescent="0.25">
      <c r="K1550" s="38">
        <v>43215</v>
      </c>
      <c r="L1550" s="4">
        <f t="shared" si="75"/>
        <v>2018</v>
      </c>
      <c r="M1550" s="12">
        <f>IF(L1550=2012,M1549,M1549*(1+Data_FRED!C1412))</f>
        <v>1.7966122353920102</v>
      </c>
      <c r="N1550" s="4">
        <f t="shared" si="76"/>
        <v>1</v>
      </c>
      <c r="O1550" s="19">
        <f>+N1550*(Data_FRED!C1412)</f>
        <v>1.8354334726678417E-3</v>
      </c>
      <c r="P1550" s="12">
        <f t="shared" si="77"/>
        <v>1.5070822639779253</v>
      </c>
    </row>
    <row r="1551" spans="11:16" ht="12.5" x14ac:dyDescent="0.25">
      <c r="K1551" s="38">
        <v>43216</v>
      </c>
      <c r="L1551" s="4">
        <f t="shared" si="75"/>
        <v>2018</v>
      </c>
      <c r="M1551" s="12">
        <f>IF(L1551=2012,M1550,M1550*(1+Data_FRED!C1413))</f>
        <v>1.8152613024428841</v>
      </c>
      <c r="N1551" s="4">
        <f t="shared" si="76"/>
        <v>1</v>
      </c>
      <c r="O1551" s="19">
        <f>+N1551*(Data_FRED!C1413)</f>
        <v>1.0380129158368218E-2</v>
      </c>
      <c r="P1551" s="12">
        <f t="shared" si="77"/>
        <v>1.5227259725303022</v>
      </c>
    </row>
    <row r="1552" spans="11:16" ht="12.5" x14ac:dyDescent="0.25">
      <c r="K1552" s="38">
        <v>43217</v>
      </c>
      <c r="L1552" s="4">
        <f t="shared" si="75"/>
        <v>2018</v>
      </c>
      <c r="M1552" s="12">
        <f>IF(L1552=2012,M1551,M1551*(1+Data_FRED!C1414))</f>
        <v>1.817281717715872</v>
      </c>
      <c r="N1552" s="4">
        <f t="shared" si="76"/>
        <v>1</v>
      </c>
      <c r="O1552" s="19">
        <f>+N1552*(Data_FRED!C1414)</f>
        <v>1.1130162199066156E-3</v>
      </c>
      <c r="P1552" s="12">
        <f t="shared" si="77"/>
        <v>1.5244207912362016</v>
      </c>
    </row>
    <row r="1553" spans="11:16" ht="12.5" x14ac:dyDescent="0.25">
      <c r="K1553" s="38">
        <v>43220</v>
      </c>
      <c r="L1553" s="4">
        <f t="shared" ref="L1553:L1616" si="78">+YEAR(K1553)</f>
        <v>2018</v>
      </c>
      <c r="M1553" s="12">
        <f>IF(L1553=2012,M1552,M1552*(1+Data_FRED!C1415))</f>
        <v>1.8023414014665355</v>
      </c>
      <c r="N1553" s="4">
        <f t="shared" ref="N1553:N1616" si="79">+SUMIF($C$143:$C$153,L1553,$D$143:$D$153)</f>
        <v>1</v>
      </c>
      <c r="O1553" s="19">
        <f>+N1553*(Data_FRED!C1415)</f>
        <v>-8.2212439071443575E-3</v>
      </c>
      <c r="P1553" s="12">
        <f t="shared" ref="P1553:P1616" si="80">P1552*(1+O1553)</f>
        <v>1.5118881560943267</v>
      </c>
    </row>
    <row r="1554" spans="11:16" ht="12.5" x14ac:dyDescent="0.25">
      <c r="K1554" s="38">
        <v>43221</v>
      </c>
      <c r="L1554" s="4">
        <f t="shared" si="78"/>
        <v>2018</v>
      </c>
      <c r="M1554" s="12">
        <f>IF(L1554=2012,M1553,M1553*(1+Data_FRED!C1416))</f>
        <v>1.806929806203821</v>
      </c>
      <c r="N1554" s="4">
        <f t="shared" si="79"/>
        <v>1</v>
      </c>
      <c r="O1554" s="19">
        <f>+N1554*(Data_FRED!C1416)</f>
        <v>2.5458022179105093E-3</v>
      </c>
      <c r="P1554" s="12">
        <f t="shared" si="80"/>
        <v>1.5157371243153444</v>
      </c>
    </row>
    <row r="1555" spans="11:16" ht="12.5" x14ac:dyDescent="0.25">
      <c r="K1555" s="38">
        <v>43222</v>
      </c>
      <c r="L1555" s="4">
        <f t="shared" si="78"/>
        <v>2018</v>
      </c>
      <c r="M1555" s="12">
        <f>IF(L1555=2012,M1554,M1554*(1+Data_FRED!C1417))</f>
        <v>1.7938622648147233</v>
      </c>
      <c r="N1555" s="4">
        <f t="shared" si="79"/>
        <v>1</v>
      </c>
      <c r="O1555" s="19">
        <f>+N1555*(Data_FRED!C1417)</f>
        <v>-7.2319031675897134E-3</v>
      </c>
      <c r="P1555" s="12">
        <f t="shared" si="80"/>
        <v>1.5047754602047749</v>
      </c>
    </row>
    <row r="1556" spans="11:16" ht="12.5" x14ac:dyDescent="0.25">
      <c r="K1556" s="38">
        <v>43223</v>
      </c>
      <c r="L1556" s="4">
        <f t="shared" si="78"/>
        <v>2018</v>
      </c>
      <c r="M1556" s="12">
        <f>IF(L1556=2012,M1555,M1555*(1+Data_FRED!C1418))</f>
        <v>1.7898148813782233</v>
      </c>
      <c r="N1556" s="4">
        <f t="shared" si="79"/>
        <v>1</v>
      </c>
      <c r="O1556" s="19">
        <f>+N1556*(Data_FRED!C1418)</f>
        <v>-2.2562397993906034E-3</v>
      </c>
      <c r="P1556" s="12">
        <f t="shared" si="80"/>
        <v>1.5013803259223146</v>
      </c>
    </row>
    <row r="1557" spans="11:16" ht="12.5" x14ac:dyDescent="0.25">
      <c r="K1557" s="38">
        <v>43224</v>
      </c>
      <c r="L1557" s="4">
        <f t="shared" si="78"/>
        <v>2018</v>
      </c>
      <c r="M1557" s="12">
        <f>IF(L1557=2012,M1556,M1556*(1+Data_FRED!C1419))</f>
        <v>1.8125989240108353</v>
      </c>
      <c r="N1557" s="4">
        <f t="shared" si="79"/>
        <v>1</v>
      </c>
      <c r="O1557" s="19">
        <f>+N1557*(Data_FRED!C1419)</f>
        <v>1.2729831933829549E-2</v>
      </c>
      <c r="P1557" s="12">
        <f t="shared" si="80"/>
        <v>1.520492645140064</v>
      </c>
    </row>
    <row r="1558" spans="11:16" ht="12.5" x14ac:dyDescent="0.25">
      <c r="K1558" s="38">
        <v>43227</v>
      </c>
      <c r="L1558" s="4">
        <f t="shared" si="78"/>
        <v>2018</v>
      </c>
      <c r="M1558" s="12">
        <f>IF(L1558=2012,M1557,M1557*(1+Data_FRED!C1420))</f>
        <v>1.8188560065597961</v>
      </c>
      <c r="N1558" s="4">
        <f t="shared" si="79"/>
        <v>1</v>
      </c>
      <c r="O1558" s="19">
        <f>+N1558*(Data_FRED!C1420)</f>
        <v>3.451995069662222E-3</v>
      </c>
      <c r="P1558" s="12">
        <f t="shared" si="80"/>
        <v>1.5257413782545453</v>
      </c>
    </row>
    <row r="1559" spans="11:16" ht="12.5" x14ac:dyDescent="0.25">
      <c r="K1559" s="38">
        <v>43228</v>
      </c>
      <c r="L1559" s="4">
        <f t="shared" si="78"/>
        <v>2018</v>
      </c>
      <c r="M1559" s="12">
        <f>IF(L1559=2012,M1558,M1558*(1+Data_FRED!C1421))</f>
        <v>1.8183727524889186</v>
      </c>
      <c r="N1559" s="4">
        <f t="shared" si="79"/>
        <v>1</v>
      </c>
      <c r="O1559" s="19">
        <f>+N1559*(Data_FRED!C1421)</f>
        <v>-2.6569121971978244E-4</v>
      </c>
      <c r="P1559" s="12">
        <f t="shared" si="80"/>
        <v>1.5253360021667799</v>
      </c>
    </row>
    <row r="1560" spans="11:16" ht="12.5" x14ac:dyDescent="0.25">
      <c r="K1560" s="38">
        <v>43229</v>
      </c>
      <c r="L1560" s="4">
        <f t="shared" si="78"/>
        <v>2018</v>
      </c>
      <c r="M1560" s="12">
        <f>IF(L1560=2012,M1559,M1559*(1+Data_FRED!C1422))</f>
        <v>1.8358938726493341</v>
      </c>
      <c r="N1560" s="4">
        <f t="shared" si="79"/>
        <v>1</v>
      </c>
      <c r="O1560" s="19">
        <f>+N1560*(Data_FRED!C1422)</f>
        <v>9.6356042161504785E-3</v>
      </c>
      <c r="P1560" s="12">
        <f t="shared" si="80"/>
        <v>1.5400335361803044</v>
      </c>
    </row>
    <row r="1561" spans="11:16" ht="12.5" x14ac:dyDescent="0.25">
      <c r="K1561" s="38">
        <v>43230</v>
      </c>
      <c r="L1561" s="4">
        <f t="shared" si="78"/>
        <v>2018</v>
      </c>
      <c r="M1561" s="12">
        <f>IF(L1561=2012,M1560,M1560*(1+Data_FRED!C1423))</f>
        <v>1.8530172565977996</v>
      </c>
      <c r="N1561" s="4">
        <f t="shared" si="79"/>
        <v>1</v>
      </c>
      <c r="O1561" s="19">
        <f>+N1561*(Data_FRED!C1423)</f>
        <v>9.3270009795039417E-3</v>
      </c>
      <c r="P1561" s="12">
        <f t="shared" si="80"/>
        <v>1.5543974304807269</v>
      </c>
    </row>
    <row r="1562" spans="11:16" ht="12.5" x14ac:dyDescent="0.25">
      <c r="K1562" s="38">
        <v>43231</v>
      </c>
      <c r="L1562" s="4">
        <f t="shared" si="78"/>
        <v>2018</v>
      </c>
      <c r="M1562" s="12">
        <f>IF(L1562=2012,M1561,M1561*(1+Data_FRED!C1424))</f>
        <v>1.8561788285289986</v>
      </c>
      <c r="N1562" s="4">
        <f t="shared" si="79"/>
        <v>1</v>
      </c>
      <c r="O1562" s="19">
        <f>+N1562*(Data_FRED!C1424)</f>
        <v>1.7061751151760478E-3</v>
      </c>
      <c r="P1562" s="12">
        <f t="shared" si="80"/>
        <v>1.5570495046957067</v>
      </c>
    </row>
    <row r="1563" spans="11:16" ht="12.5" x14ac:dyDescent="0.25">
      <c r="K1563" s="38">
        <v>43234</v>
      </c>
      <c r="L1563" s="4">
        <f t="shared" si="78"/>
        <v>2018</v>
      </c>
      <c r="M1563" s="12">
        <f>IF(L1563=2012,M1562,M1562*(1+Data_FRED!C1425))</f>
        <v>1.8578180788812422</v>
      </c>
      <c r="N1563" s="4">
        <f t="shared" si="79"/>
        <v>1</v>
      </c>
      <c r="O1563" s="19">
        <f>+N1563*(Data_FRED!C1425)</f>
        <v>8.8313169348161837E-4</v>
      </c>
      <c r="P1563" s="12">
        <f t="shared" si="80"/>
        <v>1.5584245844616234</v>
      </c>
    </row>
    <row r="1564" spans="11:16" ht="12.5" x14ac:dyDescent="0.25">
      <c r="K1564" s="38">
        <v>43235</v>
      </c>
      <c r="L1564" s="4">
        <f t="shared" si="78"/>
        <v>2018</v>
      </c>
      <c r="M1564" s="12">
        <f>IF(L1564=2012,M1563,M1563*(1+Data_FRED!C1426))</f>
        <v>1.8450628945283938</v>
      </c>
      <c r="N1564" s="4">
        <f t="shared" si="79"/>
        <v>1</v>
      </c>
      <c r="O1564" s="19">
        <f>+N1564*(Data_FRED!C1426)</f>
        <v>-6.8656799596488963E-3</v>
      </c>
      <c r="P1564" s="12">
        <f t="shared" si="80"/>
        <v>1.5477249400234609</v>
      </c>
    </row>
    <row r="1565" spans="11:16" ht="12.5" x14ac:dyDescent="0.25">
      <c r="K1565" s="38">
        <v>43236</v>
      </c>
      <c r="L1565" s="4">
        <f t="shared" si="78"/>
        <v>2018</v>
      </c>
      <c r="M1565" s="12">
        <f>IF(L1565=2012,M1564,M1564*(1+Data_FRED!C1427))</f>
        <v>1.8525397096643408</v>
      </c>
      <c r="N1565" s="4">
        <f t="shared" si="79"/>
        <v>1</v>
      </c>
      <c r="O1565" s="19">
        <f>+N1565*(Data_FRED!C1427)</f>
        <v>4.0523361876279775E-3</v>
      </c>
      <c r="P1565" s="12">
        <f t="shared" si="80"/>
        <v>1.5539968418064123</v>
      </c>
    </row>
    <row r="1566" spans="11:16" ht="12.5" x14ac:dyDescent="0.25">
      <c r="K1566" s="38">
        <v>43237</v>
      </c>
      <c r="L1566" s="4">
        <f t="shared" si="78"/>
        <v>2018</v>
      </c>
      <c r="M1566" s="12">
        <f>IF(L1566=2012,M1565,M1565*(1+Data_FRED!C1428))</f>
        <v>1.8509535465371485</v>
      </c>
      <c r="N1566" s="4">
        <f t="shared" si="79"/>
        <v>1</v>
      </c>
      <c r="O1566" s="19">
        <f>+N1566*(Data_FRED!C1428)</f>
        <v>-8.562100552650634E-4</v>
      </c>
      <c r="P1566" s="12">
        <f t="shared" si="80"/>
        <v>1.5526662940846074</v>
      </c>
    </row>
    <row r="1567" spans="11:16" ht="12.5" x14ac:dyDescent="0.25">
      <c r="K1567" s="38">
        <v>43238</v>
      </c>
      <c r="L1567" s="4">
        <f t="shared" si="78"/>
        <v>2018</v>
      </c>
      <c r="M1567" s="12">
        <f>IF(L1567=2012,M1566,M1566*(1+Data_FRED!C1429))</f>
        <v>1.8460749928328621</v>
      </c>
      <c r="N1567" s="4">
        <f t="shared" si="79"/>
        <v>1</v>
      </c>
      <c r="O1567" s="19">
        <f>+N1567*(Data_FRED!C1429)</f>
        <v>-2.6356975373117938E-3</v>
      </c>
      <c r="P1567" s="12">
        <f t="shared" si="80"/>
        <v>1.5485739353570216</v>
      </c>
    </row>
    <row r="1568" spans="11:16" ht="12.5" x14ac:dyDescent="0.25">
      <c r="K1568" s="38">
        <v>43241</v>
      </c>
      <c r="L1568" s="4">
        <f t="shared" si="78"/>
        <v>2018</v>
      </c>
      <c r="M1568" s="12">
        <f>IF(L1568=2012,M1567,M1567*(1+Data_FRED!C1430))</f>
        <v>1.8596613482140916</v>
      </c>
      <c r="N1568" s="4">
        <f t="shared" si="79"/>
        <v>1</v>
      </c>
      <c r="O1568" s="19">
        <f>+N1568*(Data_FRED!C1430)</f>
        <v>7.3595901759010559E-3</v>
      </c>
      <c r="P1568" s="12">
        <f t="shared" si="80"/>
        <v>1.5599708048783316</v>
      </c>
    </row>
    <row r="1569" spans="11:16" ht="12.5" x14ac:dyDescent="0.25">
      <c r="K1569" s="38">
        <v>43242</v>
      </c>
      <c r="L1569" s="4">
        <f t="shared" si="78"/>
        <v>2018</v>
      </c>
      <c r="M1569" s="12">
        <f>IF(L1569=2012,M1568,M1568*(1+Data_FRED!C1431))</f>
        <v>1.8538207776713134</v>
      </c>
      <c r="N1569" s="4">
        <f t="shared" si="79"/>
        <v>1</v>
      </c>
      <c r="O1569" s="19">
        <f>+N1569*(Data_FRED!C1431)</f>
        <v>-3.1406635129493403E-3</v>
      </c>
      <c r="P1569" s="12">
        <f t="shared" si="80"/>
        <v>1.5550714614901839</v>
      </c>
    </row>
    <row r="1570" spans="11:16" ht="12.5" x14ac:dyDescent="0.25">
      <c r="K1570" s="38">
        <v>43243</v>
      </c>
      <c r="L1570" s="4">
        <f t="shared" si="78"/>
        <v>2018</v>
      </c>
      <c r="M1570" s="12">
        <f>IF(L1570=2012,M1569,M1569*(1+Data_FRED!C1432))</f>
        <v>1.8598329212776084</v>
      </c>
      <c r="N1570" s="4">
        <f t="shared" si="79"/>
        <v>1</v>
      </c>
      <c r="O1570" s="19">
        <f>+N1570*(Data_FRED!C1432)</f>
        <v>3.2431094088002069E-3</v>
      </c>
      <c r="P1570" s="12">
        <f t="shared" si="80"/>
        <v>1.5601147283782992</v>
      </c>
    </row>
    <row r="1571" spans="11:16" ht="12.5" x14ac:dyDescent="0.25">
      <c r="K1571" s="38">
        <v>43244</v>
      </c>
      <c r="L1571" s="4">
        <f t="shared" si="78"/>
        <v>2018</v>
      </c>
      <c r="M1571" s="12">
        <f>IF(L1571=2012,M1570,M1570*(1+Data_FRED!C1433))</f>
        <v>1.8560662904758121</v>
      </c>
      <c r="N1571" s="4">
        <f t="shared" si="79"/>
        <v>1</v>
      </c>
      <c r="O1571" s="19">
        <f>+N1571*(Data_FRED!C1433)</f>
        <v>-2.0252522464269634E-3</v>
      </c>
      <c r="P1571" s="12">
        <f t="shared" si="80"/>
        <v>1.5569551025199673</v>
      </c>
    </row>
    <row r="1572" spans="11:16" ht="12.5" x14ac:dyDescent="0.25">
      <c r="K1572" s="38">
        <v>43245</v>
      </c>
      <c r="L1572" s="4">
        <f t="shared" si="78"/>
        <v>2018</v>
      </c>
      <c r="M1572" s="12">
        <f>IF(L1572=2012,M1571,M1571*(1+Data_FRED!C1434))</f>
        <v>1.8516859217217287</v>
      </c>
      <c r="N1572" s="4">
        <f t="shared" si="79"/>
        <v>1</v>
      </c>
      <c r="O1572" s="19">
        <f>+N1572*(Data_FRED!C1434)</f>
        <v>-2.3600281824850003E-3</v>
      </c>
      <c r="P1572" s="12">
        <f t="shared" si="80"/>
        <v>1.5532806445991563</v>
      </c>
    </row>
    <row r="1573" spans="11:16" ht="12.5" x14ac:dyDescent="0.25">
      <c r="K1573" s="38">
        <v>43249</v>
      </c>
      <c r="L1573" s="4">
        <f t="shared" si="78"/>
        <v>2018</v>
      </c>
      <c r="M1573" s="12">
        <f>IF(L1573=2012,M1572,M1572*(1+Data_FRED!C1435))</f>
        <v>1.8301478818644064</v>
      </c>
      <c r="N1573" s="4">
        <f t="shared" si="79"/>
        <v>1</v>
      </c>
      <c r="O1573" s="19">
        <f>+N1573*(Data_FRED!C1435)</f>
        <v>-1.1631583739263906E-2</v>
      </c>
      <c r="P1573" s="12">
        <f t="shared" si="80"/>
        <v>1.5352135307109234</v>
      </c>
    </row>
    <row r="1574" spans="11:16" ht="12.5" x14ac:dyDescent="0.25">
      <c r="K1574" s="38">
        <v>43250</v>
      </c>
      <c r="L1574" s="4">
        <f t="shared" si="78"/>
        <v>2018</v>
      </c>
      <c r="M1574" s="12">
        <f>IF(L1574=2012,M1573,M1573*(1+Data_FRED!C1436))</f>
        <v>1.8532368659450118</v>
      </c>
      <c r="N1574" s="4">
        <f t="shared" si="79"/>
        <v>1</v>
      </c>
      <c r="O1574" s="19">
        <f>+N1574*(Data_FRED!C1436)</f>
        <v>1.2615911702766044E-2</v>
      </c>
      <c r="P1574" s="12">
        <f t="shared" si="80"/>
        <v>1.5545816490592641</v>
      </c>
    </row>
    <row r="1575" spans="11:16" ht="12.5" x14ac:dyDescent="0.25">
      <c r="K1575" s="38">
        <v>43251</v>
      </c>
      <c r="L1575" s="4">
        <f t="shared" si="78"/>
        <v>2018</v>
      </c>
      <c r="M1575" s="12">
        <f>IF(L1575=2012,M1574,M1574*(1+Data_FRED!C1437))</f>
        <v>1.8404433475444408</v>
      </c>
      <c r="N1575" s="4">
        <f t="shared" si="79"/>
        <v>1</v>
      </c>
      <c r="O1575" s="19">
        <f>+N1575*(Data_FRED!C1437)</f>
        <v>-6.9033368781207007E-3</v>
      </c>
      <c r="P1575" s="12">
        <f t="shared" si="80"/>
        <v>1.5438498482312635</v>
      </c>
    </row>
    <row r="1576" spans="11:16" ht="12.5" x14ac:dyDescent="0.25">
      <c r="K1576" s="38">
        <v>43252</v>
      </c>
      <c r="L1576" s="4">
        <f t="shared" si="78"/>
        <v>2018</v>
      </c>
      <c r="M1576" s="12">
        <f>IF(L1576=2012,M1575,M1575*(1+Data_FRED!C1438))</f>
        <v>1.8603031375023775</v>
      </c>
      <c r="N1576" s="4">
        <f t="shared" si="79"/>
        <v>1</v>
      </c>
      <c r="O1576" s="19">
        <f>+N1576*(Data_FRED!C1438)</f>
        <v>1.079076407564197E-2</v>
      </c>
      <c r="P1576" s="12">
        <f t="shared" si="80"/>
        <v>1.5605091677117426</v>
      </c>
    </row>
    <row r="1577" spans="11:16" ht="12.5" x14ac:dyDescent="0.25">
      <c r="K1577" s="38">
        <v>43255</v>
      </c>
      <c r="L1577" s="4">
        <f t="shared" si="78"/>
        <v>2018</v>
      </c>
      <c r="M1577" s="12">
        <f>IF(L1577=2012,M1576,M1576*(1+Data_FRED!C1439))</f>
        <v>1.8686179392706685</v>
      </c>
      <c r="N1577" s="4">
        <f t="shared" si="79"/>
        <v>1</v>
      </c>
      <c r="O1577" s="19">
        <f>+N1577*(Data_FRED!C1439)</f>
        <v>4.4695950894616818E-3</v>
      </c>
      <c r="P1577" s="12">
        <f t="shared" si="80"/>
        <v>1.567484011824807</v>
      </c>
    </row>
    <row r="1578" spans="11:16" ht="12.5" x14ac:dyDescent="0.25">
      <c r="K1578" s="38">
        <v>43256</v>
      </c>
      <c r="L1578" s="4">
        <f t="shared" si="78"/>
        <v>2018</v>
      </c>
      <c r="M1578" s="12">
        <f>IF(L1578=2012,M1577,M1577*(1+Data_FRED!C1440))</f>
        <v>1.869930402635847</v>
      </c>
      <c r="N1578" s="4">
        <f t="shared" si="79"/>
        <v>1</v>
      </c>
      <c r="O1578" s="19">
        <f>+N1578*(Data_FRED!C1440)</f>
        <v>7.0237116833561891E-4</v>
      </c>
      <c r="P1578" s="12">
        <f t="shared" si="80"/>
        <v>1.5685849674015397</v>
      </c>
    </row>
    <row r="1579" spans="11:16" ht="12.5" x14ac:dyDescent="0.25">
      <c r="K1579" s="38">
        <v>43257</v>
      </c>
      <c r="L1579" s="4">
        <f t="shared" si="78"/>
        <v>2018</v>
      </c>
      <c r="M1579" s="12">
        <f>IF(L1579=2012,M1578,M1578*(1+Data_FRED!C1441))</f>
        <v>1.8858825604473588</v>
      </c>
      <c r="N1579" s="4">
        <f t="shared" si="79"/>
        <v>1</v>
      </c>
      <c r="O1579" s="19">
        <f>+N1579*(Data_FRED!C1441)</f>
        <v>8.5308831756656898E-3</v>
      </c>
      <c r="P1579" s="12">
        <f t="shared" si="80"/>
        <v>1.5819663825095476</v>
      </c>
    </row>
    <row r="1580" spans="11:16" ht="12.5" x14ac:dyDescent="0.25">
      <c r="K1580" s="38">
        <v>43258</v>
      </c>
      <c r="L1580" s="4">
        <f t="shared" si="78"/>
        <v>2018</v>
      </c>
      <c r="M1580" s="12">
        <f>IF(L1580=2012,M1579,M1579*(1+Data_FRED!C1442))</f>
        <v>1.8845351903371892</v>
      </c>
      <c r="N1580" s="4">
        <f t="shared" si="79"/>
        <v>1</v>
      </c>
      <c r="O1580" s="19">
        <f>+N1580*(Data_FRED!C1442)</f>
        <v>-7.1445069721093465E-4</v>
      </c>
      <c r="P1580" s="12">
        <f t="shared" si="80"/>
        <v>1.5808361455245994</v>
      </c>
    </row>
    <row r="1581" spans="11:16" ht="12.5" x14ac:dyDescent="0.25">
      <c r="K1581" s="38">
        <v>43259</v>
      </c>
      <c r="L1581" s="4">
        <f t="shared" si="78"/>
        <v>2018</v>
      </c>
      <c r="M1581" s="12">
        <f>IF(L1581=2012,M1580,M1580*(1+Data_FRED!C1443))</f>
        <v>1.8904169389933199</v>
      </c>
      <c r="N1581" s="4">
        <f t="shared" si="79"/>
        <v>1</v>
      </c>
      <c r="O1581" s="19">
        <f>+N1581*(Data_FRED!C1443)</f>
        <v>3.1210606659344705E-3</v>
      </c>
      <c r="P1581" s="12">
        <f t="shared" si="80"/>
        <v>1.5857700310376837</v>
      </c>
    </row>
    <row r="1582" spans="11:16" ht="12.5" x14ac:dyDescent="0.25">
      <c r="K1582" s="38">
        <v>43262</v>
      </c>
      <c r="L1582" s="4">
        <f t="shared" si="78"/>
        <v>2018</v>
      </c>
      <c r="M1582" s="12">
        <f>IF(L1582=2012,M1581,M1581*(1+Data_FRED!C1444))</f>
        <v>1.8924361832134124</v>
      </c>
      <c r="N1582" s="4">
        <f t="shared" si="79"/>
        <v>1</v>
      </c>
      <c r="O1582" s="19">
        <f>+N1582*(Data_FRED!C1444)</f>
        <v>1.0681475490628696E-3</v>
      </c>
      <c r="P1582" s="12">
        <f t="shared" si="80"/>
        <v>1.5874638674097139</v>
      </c>
    </row>
    <row r="1583" spans="11:16" ht="12.5" x14ac:dyDescent="0.25">
      <c r="K1583" s="38">
        <v>43263</v>
      </c>
      <c r="L1583" s="4">
        <f t="shared" si="78"/>
        <v>2018</v>
      </c>
      <c r="M1583" s="12">
        <f>IF(L1583=2012,M1582,M1582*(1+Data_FRED!C1445))</f>
        <v>1.8957324895636118</v>
      </c>
      <c r="N1583" s="4">
        <f t="shared" si="79"/>
        <v>1</v>
      </c>
      <c r="O1583" s="19">
        <f>+N1583*(Data_FRED!C1445)</f>
        <v>1.7418322369011133E-3</v>
      </c>
      <c r="P1583" s="12">
        <f t="shared" si="80"/>
        <v>1.590228963148884</v>
      </c>
    </row>
    <row r="1584" spans="11:16" ht="12.5" x14ac:dyDescent="0.25">
      <c r="K1584" s="38">
        <v>43264</v>
      </c>
      <c r="L1584" s="4">
        <f t="shared" si="78"/>
        <v>2018</v>
      </c>
      <c r="M1584" s="12">
        <f>IF(L1584=2012,M1583,M1583*(1+Data_FRED!C1446))</f>
        <v>1.8880847686262743</v>
      </c>
      <c r="N1584" s="4">
        <f t="shared" si="79"/>
        <v>1</v>
      </c>
      <c r="O1584" s="19">
        <f>+N1584*(Data_FRED!C1446)</f>
        <v>-4.0341772794630594E-3</v>
      </c>
      <c r="P1584" s="12">
        <f t="shared" si="80"/>
        <v>1.5838136975966046</v>
      </c>
    </row>
    <row r="1585" spans="11:16" ht="12.5" x14ac:dyDescent="0.25">
      <c r="K1585" s="38">
        <v>43265</v>
      </c>
      <c r="L1585" s="4">
        <f t="shared" si="78"/>
        <v>2018</v>
      </c>
      <c r="M1585" s="12">
        <f>IF(L1585=2012,M1584,M1584*(1+Data_FRED!C1447))</f>
        <v>1.8927454337755023</v>
      </c>
      <c r="N1585" s="4">
        <f t="shared" si="79"/>
        <v>1</v>
      </c>
      <c r="O1585" s="19">
        <f>+N1585*(Data_FRED!C1447)</f>
        <v>2.4684618120292836E-3</v>
      </c>
      <c r="P1585" s="12">
        <f t="shared" si="80"/>
        <v>1.5877232812264905</v>
      </c>
    </row>
    <row r="1586" spans="11:16" ht="12.5" x14ac:dyDescent="0.25">
      <c r="K1586" s="38">
        <v>43266</v>
      </c>
      <c r="L1586" s="4">
        <f t="shared" si="78"/>
        <v>2018</v>
      </c>
      <c r="M1586" s="12">
        <f>IF(L1586=2012,M1585,M1585*(1+Data_FRED!C1448))</f>
        <v>1.8908193907742166</v>
      </c>
      <c r="N1586" s="4">
        <f t="shared" si="79"/>
        <v>1</v>
      </c>
      <c r="O1586" s="19">
        <f>+N1586*(Data_FRED!C1448)</f>
        <v>-1.0175922059649557E-3</v>
      </c>
      <c r="P1586" s="12">
        <f t="shared" si="80"/>
        <v>1.5861076263902854</v>
      </c>
    </row>
    <row r="1587" spans="11:16" ht="12.5" x14ac:dyDescent="0.25">
      <c r="K1587" s="38">
        <v>43269</v>
      </c>
      <c r="L1587" s="4">
        <f t="shared" si="78"/>
        <v>2018</v>
      </c>
      <c r="M1587" s="12">
        <f>IF(L1587=2012,M1586,M1586*(1+Data_FRED!C1449))</f>
        <v>1.8867949276720464</v>
      </c>
      <c r="N1587" s="4">
        <f t="shared" si="79"/>
        <v>1</v>
      </c>
      <c r="O1587" s="19">
        <f>+N1587*(Data_FRED!C1449)</f>
        <v>-2.1284228000868419E-3</v>
      </c>
      <c r="P1587" s="12">
        <f t="shared" si="80"/>
        <v>1.5827317187548846</v>
      </c>
    </row>
    <row r="1588" spans="11:16" ht="12.5" x14ac:dyDescent="0.25">
      <c r="K1588" s="38">
        <v>43270</v>
      </c>
      <c r="L1588" s="4">
        <f t="shared" si="78"/>
        <v>2018</v>
      </c>
      <c r="M1588" s="12">
        <f>IF(L1588=2012,M1587,M1587*(1+Data_FRED!C1450))</f>
        <v>1.8791882200229659</v>
      </c>
      <c r="N1588" s="4">
        <f t="shared" si="79"/>
        <v>1</v>
      </c>
      <c r="O1588" s="19">
        <f>+N1588*(Data_FRED!C1450)</f>
        <v>-4.0315497659651062E-3</v>
      </c>
      <c r="P1588" s="12">
        <f t="shared" si="80"/>
        <v>1.5763508570645528</v>
      </c>
    </row>
    <row r="1589" spans="11:16" ht="12.5" x14ac:dyDescent="0.25">
      <c r="K1589" s="38">
        <v>43271</v>
      </c>
      <c r="L1589" s="4">
        <f t="shared" si="78"/>
        <v>2018</v>
      </c>
      <c r="M1589" s="12">
        <f>IF(L1589=2012,M1588,M1588*(1+Data_FRED!C1451))</f>
        <v>1.8824029423053883</v>
      </c>
      <c r="N1589" s="4">
        <f t="shared" si="79"/>
        <v>1</v>
      </c>
      <c r="O1589" s="19">
        <f>+N1589*(Data_FRED!C1451)</f>
        <v>1.7106973363122029E-3</v>
      </c>
      <c r="P1589" s="12">
        <f t="shared" si="80"/>
        <v>1.5790475162768265</v>
      </c>
    </row>
    <row r="1590" spans="11:16" ht="12.5" x14ac:dyDescent="0.25">
      <c r="K1590" s="38">
        <v>43272</v>
      </c>
      <c r="L1590" s="4">
        <f t="shared" si="78"/>
        <v>2018</v>
      </c>
      <c r="M1590" s="12">
        <f>IF(L1590=2012,M1589,M1589*(1+Data_FRED!C1452))</f>
        <v>1.8704201154155611</v>
      </c>
      <c r="N1590" s="4">
        <f t="shared" si="79"/>
        <v>1</v>
      </c>
      <c r="O1590" s="19">
        <f>+N1590*(Data_FRED!C1452)</f>
        <v>-6.3657076922923536E-3</v>
      </c>
      <c r="P1590" s="12">
        <f t="shared" si="80"/>
        <v>1.568995761355968</v>
      </c>
    </row>
    <row r="1591" spans="11:16" ht="12.5" x14ac:dyDescent="0.25">
      <c r="K1591" s="38">
        <v>43273</v>
      </c>
      <c r="L1591" s="4">
        <f t="shared" si="78"/>
        <v>2018</v>
      </c>
      <c r="M1591" s="12">
        <f>IF(L1591=2012,M1590,M1590*(1+Data_FRED!C1453))</f>
        <v>1.8738995632096356</v>
      </c>
      <c r="N1591" s="4">
        <f t="shared" si="79"/>
        <v>1</v>
      </c>
      <c r="O1591" s="19">
        <f>+N1591*(Data_FRED!C1453)</f>
        <v>1.8602493447316098E-3</v>
      </c>
      <c r="P1591" s="12">
        <f t="shared" si="80"/>
        <v>1.5719144846929169</v>
      </c>
    </row>
    <row r="1592" spans="11:16" ht="12.5" x14ac:dyDescent="0.25">
      <c r="K1592" s="38">
        <v>43276</v>
      </c>
      <c r="L1592" s="4">
        <f t="shared" si="78"/>
        <v>2018</v>
      </c>
      <c r="M1592" s="12">
        <f>IF(L1592=2012,M1591,M1591*(1+Data_FRED!C1454))</f>
        <v>1.8480026635185689</v>
      </c>
      <c r="N1592" s="4">
        <f t="shared" si="79"/>
        <v>1</v>
      </c>
      <c r="O1592" s="19">
        <f>+N1592*(Data_FRED!C1454)</f>
        <v>-1.3819790665146471E-2</v>
      </c>
      <c r="P1592" s="12">
        <f t="shared" si="80"/>
        <v>1.5501909555709492</v>
      </c>
    </row>
    <row r="1593" spans="11:16" ht="12.5" x14ac:dyDescent="0.25">
      <c r="K1593" s="38">
        <v>43277</v>
      </c>
      <c r="L1593" s="4">
        <f t="shared" si="78"/>
        <v>2018</v>
      </c>
      <c r="M1593" s="12">
        <f>IF(L1593=2012,M1592,M1592*(1+Data_FRED!C1455))</f>
        <v>1.8520722502482743</v>
      </c>
      <c r="N1593" s="4">
        <f t="shared" si="79"/>
        <v>1</v>
      </c>
      <c r="O1593" s="19">
        <f>+N1593*(Data_FRED!C1455)</f>
        <v>2.2021541473088704E-3</v>
      </c>
      <c r="P1593" s="12">
        <f t="shared" si="80"/>
        <v>1.5536047150128807</v>
      </c>
    </row>
    <row r="1594" spans="11:16" ht="12.5" x14ac:dyDescent="0.25">
      <c r="K1594" s="38">
        <v>43278</v>
      </c>
      <c r="L1594" s="4">
        <f t="shared" si="78"/>
        <v>2018</v>
      </c>
      <c r="M1594" s="12">
        <f>IF(L1594=2012,M1593,M1593*(1+Data_FRED!C1456))</f>
        <v>1.8360675282878522</v>
      </c>
      <c r="N1594" s="4">
        <f t="shared" si="79"/>
        <v>1</v>
      </c>
      <c r="O1594" s="19">
        <f>+N1594*(Data_FRED!C1456)</f>
        <v>-8.6415213868015241E-3</v>
      </c>
      <c r="P1594" s="12">
        <f t="shared" si="80"/>
        <v>1.5401792066414612</v>
      </c>
    </row>
    <row r="1595" spans="11:16" ht="12.5" x14ac:dyDescent="0.25">
      <c r="K1595" s="38">
        <v>43279</v>
      </c>
      <c r="L1595" s="4">
        <f t="shared" si="78"/>
        <v>2018</v>
      </c>
      <c r="M1595" s="12">
        <f>IF(L1595=2012,M1594,M1594*(1+Data_FRED!C1457))</f>
        <v>1.8473769974481189</v>
      </c>
      <c r="N1595" s="4">
        <f t="shared" si="79"/>
        <v>1</v>
      </c>
      <c r="O1595" s="19">
        <f>+N1595*(Data_FRED!C1457)</f>
        <v>6.1596150392206625E-3</v>
      </c>
      <c r="P1595" s="12">
        <f t="shared" si="80"/>
        <v>1.5496661176457849</v>
      </c>
    </row>
    <row r="1596" spans="11:16" ht="12.5" x14ac:dyDescent="0.25">
      <c r="K1596" s="38">
        <v>43280</v>
      </c>
      <c r="L1596" s="4">
        <f t="shared" si="78"/>
        <v>2018</v>
      </c>
      <c r="M1596" s="12">
        <f>IF(L1596=2012,M1595,M1595*(1+Data_FRED!C1458))</f>
        <v>1.8487774835105928</v>
      </c>
      <c r="N1596" s="4">
        <f t="shared" si="79"/>
        <v>1</v>
      </c>
      <c r="O1596" s="19">
        <f>+N1596*(Data_FRED!C1458)</f>
        <v>7.5809434912754855E-4</v>
      </c>
      <c r="P1596" s="12">
        <f t="shared" si="80"/>
        <v>1.5508409107726067</v>
      </c>
    </row>
    <row r="1597" spans="11:16" ht="12.5" x14ac:dyDescent="0.25">
      <c r="K1597" s="38">
        <v>43283</v>
      </c>
      <c r="L1597" s="4">
        <f t="shared" si="78"/>
        <v>2018</v>
      </c>
      <c r="M1597" s="12">
        <f>IF(L1597=2012,M1596,M1596*(1+Data_FRED!C1459))</f>
        <v>1.8544408773523278</v>
      </c>
      <c r="N1597" s="4">
        <f t="shared" si="79"/>
        <v>1</v>
      </c>
      <c r="O1597" s="19">
        <f>+N1597*(Data_FRED!C1459)</f>
        <v>3.0633182696388058E-3</v>
      </c>
      <c r="P1597" s="12">
        <f t="shared" si="80"/>
        <v>1.5555916300678798</v>
      </c>
    </row>
    <row r="1598" spans="11:16" ht="12.5" x14ac:dyDescent="0.25">
      <c r="K1598" s="38">
        <v>43284</v>
      </c>
      <c r="L1598" s="4">
        <f t="shared" si="78"/>
        <v>2018</v>
      </c>
      <c r="M1598" s="12">
        <f>IF(L1598=2012,M1597,M1597*(1+Data_FRED!C1460))</f>
        <v>1.8452435315354367</v>
      </c>
      <c r="N1598" s="4">
        <f t="shared" si="79"/>
        <v>1</v>
      </c>
      <c r="O1598" s="19">
        <f>+N1598*(Data_FRED!C1460)</f>
        <v>-4.959632808581322E-3</v>
      </c>
      <c r="P1598" s="12">
        <f t="shared" si="80"/>
        <v>1.5478764667826406</v>
      </c>
    </row>
    <row r="1599" spans="11:16" ht="12.5" x14ac:dyDescent="0.25">
      <c r="K1599" s="38">
        <v>43286</v>
      </c>
      <c r="L1599" s="4">
        <f t="shared" si="78"/>
        <v>2018</v>
      </c>
      <c r="M1599" s="12">
        <f>IF(L1599=2012,M1598,M1598*(1+Data_FRED!C1461))</f>
        <v>1.8610827453136463</v>
      </c>
      <c r="N1599" s="4">
        <f t="shared" si="79"/>
        <v>1</v>
      </c>
      <c r="O1599" s="19">
        <f>+N1599*(Data_FRED!C1461)</f>
        <v>8.5838066940842651E-3</v>
      </c>
      <c r="P1599" s="12">
        <f t="shared" si="80"/>
        <v>1.5611631391598249</v>
      </c>
    </row>
    <row r="1600" spans="11:16" ht="12.5" x14ac:dyDescent="0.25">
      <c r="K1600" s="38">
        <v>43287</v>
      </c>
      <c r="L1600" s="4">
        <f t="shared" si="78"/>
        <v>2018</v>
      </c>
      <c r="M1600" s="12">
        <f>IF(L1600=2012,M1599,M1599*(1+Data_FRED!C1462))</f>
        <v>1.8768005793514819</v>
      </c>
      <c r="N1600" s="4">
        <f t="shared" si="79"/>
        <v>1</v>
      </c>
      <c r="O1600" s="19">
        <f>+N1600*(Data_FRED!C1462)</f>
        <v>8.4455320847041989E-3</v>
      </c>
      <c r="P1600" s="12">
        <f t="shared" si="80"/>
        <v>1.5743479925410566</v>
      </c>
    </row>
    <row r="1601" spans="11:16" ht="12.5" x14ac:dyDescent="0.25">
      <c r="K1601" s="38">
        <v>43290</v>
      </c>
      <c r="L1601" s="4">
        <f t="shared" si="78"/>
        <v>2018</v>
      </c>
      <c r="M1601" s="12">
        <f>IF(L1601=2012,M1600,M1600*(1+Data_FRED!C1463))</f>
        <v>1.8932870405378501</v>
      </c>
      <c r="N1601" s="4">
        <f t="shared" si="79"/>
        <v>1</v>
      </c>
      <c r="O1601" s="19">
        <f>+N1601*(Data_FRED!C1463)</f>
        <v>8.7843436152737018E-3</v>
      </c>
      <c r="P1601" s="12">
        <f t="shared" si="80"/>
        <v>1.5881776062775537</v>
      </c>
    </row>
    <row r="1602" spans="11:16" ht="12.5" x14ac:dyDescent="0.25">
      <c r="K1602" s="38">
        <v>43291</v>
      </c>
      <c r="L1602" s="4">
        <f t="shared" si="78"/>
        <v>2018</v>
      </c>
      <c r="M1602" s="12">
        <f>IF(L1602=2012,M1601,M1601*(1+Data_FRED!C1464))</f>
        <v>1.8998514260526627</v>
      </c>
      <c r="N1602" s="4">
        <f t="shared" si="79"/>
        <v>1</v>
      </c>
      <c r="O1602" s="19">
        <f>+N1602*(Data_FRED!C1464)</f>
        <v>3.4671897996766143E-3</v>
      </c>
      <c r="P1602" s="12">
        <f t="shared" si="80"/>
        <v>1.5936841194741138</v>
      </c>
    </row>
    <row r="1603" spans="11:16" ht="12.5" x14ac:dyDescent="0.25">
      <c r="K1603" s="38">
        <v>43292</v>
      </c>
      <c r="L1603" s="4">
        <f t="shared" si="78"/>
        <v>2018</v>
      </c>
      <c r="M1603" s="12">
        <f>IF(L1603=2012,M1602,M1602*(1+Data_FRED!C1465))</f>
        <v>1.8863255061066782</v>
      </c>
      <c r="N1603" s="4">
        <f t="shared" si="79"/>
        <v>1</v>
      </c>
      <c r="O1603" s="19">
        <f>+N1603*(Data_FRED!C1465)</f>
        <v>-7.1194619539736125E-3</v>
      </c>
      <c r="P1603" s="12">
        <f t="shared" si="80"/>
        <v>1.582337946018866</v>
      </c>
    </row>
    <row r="1604" spans="11:16" ht="12.5" x14ac:dyDescent="0.25">
      <c r="K1604" s="38">
        <v>43293</v>
      </c>
      <c r="L1604" s="4">
        <f t="shared" si="78"/>
        <v>2018</v>
      </c>
      <c r="M1604" s="12">
        <f>IF(L1604=2012,M1603,M1603*(1+Data_FRED!C1466))</f>
        <v>1.9027572586570238</v>
      </c>
      <c r="N1604" s="4">
        <f t="shared" si="79"/>
        <v>1</v>
      </c>
      <c r="O1604" s="19">
        <f>+N1604*(Data_FRED!C1466)</f>
        <v>8.7109846615288089E-3</v>
      </c>
      <c r="P1604" s="12">
        <f t="shared" si="80"/>
        <v>1.5961216675959913</v>
      </c>
    </row>
    <row r="1605" spans="11:16" ht="12.5" x14ac:dyDescent="0.25">
      <c r="K1605" s="38">
        <v>43294</v>
      </c>
      <c r="L1605" s="4">
        <f t="shared" si="78"/>
        <v>2018</v>
      </c>
      <c r="M1605" s="12">
        <f>IF(L1605=2012,M1604,M1604*(1+Data_FRED!C1467))</f>
        <v>1.9048096650711572</v>
      </c>
      <c r="N1605" s="4">
        <f t="shared" si="79"/>
        <v>1</v>
      </c>
      <c r="O1605" s="19">
        <f>+N1605*(Data_FRED!C1467)</f>
        <v>1.0786485794734959E-3</v>
      </c>
      <c r="P1605" s="12">
        <f t="shared" si="80"/>
        <v>1.5978433219654107</v>
      </c>
    </row>
    <row r="1606" spans="11:16" ht="12.5" x14ac:dyDescent="0.25">
      <c r="K1606" s="38">
        <v>43297</v>
      </c>
      <c r="L1606" s="4">
        <f t="shared" si="78"/>
        <v>2018</v>
      </c>
      <c r="M1606" s="12">
        <f>IF(L1606=2012,M1605,M1605*(1+Data_FRED!C1468))</f>
        <v>1.9028503411314386</v>
      </c>
      <c r="N1606" s="4">
        <f t="shared" si="79"/>
        <v>1</v>
      </c>
      <c r="O1606" s="19">
        <f>+N1606*(Data_FRED!C1468)</f>
        <v>-1.0286192765856391E-3</v>
      </c>
      <c r="P1606" s="12">
        <f t="shared" si="80"/>
        <v>1.5961997495234734</v>
      </c>
    </row>
    <row r="1607" spans="11:16" ht="12.5" x14ac:dyDescent="0.25">
      <c r="K1607" s="38">
        <v>43298</v>
      </c>
      <c r="L1607" s="4">
        <f t="shared" si="78"/>
        <v>2018</v>
      </c>
      <c r="M1607" s="12">
        <f>IF(L1607=2012,M1606,M1606*(1+Data_FRED!C1469))</f>
        <v>1.9103966317835734</v>
      </c>
      <c r="N1607" s="4">
        <f t="shared" si="79"/>
        <v>1</v>
      </c>
      <c r="O1607" s="19">
        <f>+N1607*(Data_FRED!C1469)</f>
        <v>3.9657825363438081E-3</v>
      </c>
      <c r="P1607" s="12">
        <f t="shared" si="80"/>
        <v>1.6025299306146499</v>
      </c>
    </row>
    <row r="1608" spans="11:16" ht="12.5" x14ac:dyDescent="0.25">
      <c r="K1608" s="38">
        <v>43299</v>
      </c>
      <c r="L1608" s="4">
        <f t="shared" si="78"/>
        <v>2018</v>
      </c>
      <c r="M1608" s="12">
        <f>IF(L1608=2012,M1607,M1607*(1+Data_FRED!C1470))</f>
        <v>1.9145195692435275</v>
      </c>
      <c r="N1608" s="4">
        <f t="shared" si="79"/>
        <v>1</v>
      </c>
      <c r="O1608" s="19">
        <f>+N1608*(Data_FRED!C1470)</f>
        <v>2.1581578355824118E-3</v>
      </c>
      <c r="P1608" s="12">
        <f t="shared" si="80"/>
        <v>1.6059884431411613</v>
      </c>
    </row>
    <row r="1609" spans="11:16" ht="12.5" x14ac:dyDescent="0.25">
      <c r="K1609" s="38">
        <v>43300</v>
      </c>
      <c r="L1609" s="4">
        <f t="shared" si="78"/>
        <v>2018</v>
      </c>
      <c r="M1609" s="12">
        <f>IF(L1609=2012,M1608,M1608*(1+Data_FRED!C1471))</f>
        <v>1.9069365750805125</v>
      </c>
      <c r="N1609" s="4">
        <f t="shared" si="79"/>
        <v>1</v>
      </c>
      <c r="O1609" s="19">
        <f>+N1609*(Data_FRED!C1471)</f>
        <v>-3.9607817464154278E-3</v>
      </c>
      <c r="P1609" s="12">
        <f t="shared" si="80"/>
        <v>1.5996274734306135</v>
      </c>
    </row>
    <row r="1610" spans="11:16" ht="12.5" x14ac:dyDescent="0.25">
      <c r="K1610" s="38">
        <v>43301</v>
      </c>
      <c r="L1610" s="4">
        <f t="shared" si="78"/>
        <v>2018</v>
      </c>
      <c r="M1610" s="12">
        <f>IF(L1610=2012,M1609,M1609*(1+Data_FRED!C1472))</f>
        <v>1.9051270274020549</v>
      </c>
      <c r="N1610" s="4">
        <f t="shared" si="79"/>
        <v>1</v>
      </c>
      <c r="O1610" s="19">
        <f>+N1610*(Data_FRED!C1472)</f>
        <v>-9.489291369751974E-4</v>
      </c>
      <c r="P1610" s="12">
        <f t="shared" si="80"/>
        <v>1.5981095403127692</v>
      </c>
    </row>
    <row r="1611" spans="11:16" ht="12.5" x14ac:dyDescent="0.25">
      <c r="K1611" s="38">
        <v>43304</v>
      </c>
      <c r="L1611" s="4">
        <f t="shared" si="78"/>
        <v>2018</v>
      </c>
      <c r="M1611" s="12">
        <f>IF(L1611=2012,M1610,M1610*(1+Data_FRED!C1473))</f>
        <v>1.9086255973120412</v>
      </c>
      <c r="N1611" s="4">
        <f t="shared" si="79"/>
        <v>1</v>
      </c>
      <c r="O1611" s="19">
        <f>+N1611*(Data_FRED!C1473)</f>
        <v>1.8363971848938719E-3</v>
      </c>
      <c r="P1611" s="12">
        <f t="shared" si="80"/>
        <v>1.6010443041737514</v>
      </c>
    </row>
    <row r="1612" spans="11:16" ht="12.5" x14ac:dyDescent="0.25">
      <c r="K1612" s="38">
        <v>43305</v>
      </c>
      <c r="L1612" s="4">
        <f t="shared" si="78"/>
        <v>2018</v>
      </c>
      <c r="M1612" s="12">
        <f>IF(L1612=2012,M1611,M1611*(1+Data_FRED!C1474))</f>
        <v>1.9177288759505116</v>
      </c>
      <c r="N1612" s="4">
        <f t="shared" si="79"/>
        <v>1</v>
      </c>
      <c r="O1612" s="19">
        <f>+N1612*(Data_FRED!C1474)</f>
        <v>4.7695465529177935E-3</v>
      </c>
      <c r="P1612" s="12">
        <f t="shared" si="80"/>
        <v>1.608680559515792</v>
      </c>
    </row>
    <row r="1613" spans="11:16" ht="12.5" x14ac:dyDescent="0.25">
      <c r="K1613" s="38">
        <v>43306</v>
      </c>
      <c r="L1613" s="4">
        <f t="shared" si="78"/>
        <v>2018</v>
      </c>
      <c r="M1613" s="12">
        <f>IF(L1613=2012,M1612,M1612*(1+Data_FRED!C1475))</f>
        <v>1.9351042214506713</v>
      </c>
      <c r="N1613" s="4">
        <f t="shared" si="79"/>
        <v>1</v>
      </c>
      <c r="O1613" s="19">
        <f>+N1613*(Data_FRED!C1475)</f>
        <v>9.060376426541358E-3</v>
      </c>
      <c r="P1613" s="12">
        <f t="shared" si="80"/>
        <v>1.6232558109350643</v>
      </c>
    </row>
    <row r="1614" spans="11:16" ht="12.5" x14ac:dyDescent="0.25">
      <c r="K1614" s="38">
        <v>43307</v>
      </c>
      <c r="L1614" s="4">
        <f t="shared" si="78"/>
        <v>2018</v>
      </c>
      <c r="M1614" s="12">
        <f>IF(L1614=2012,M1613,M1613*(1+Data_FRED!C1476))</f>
        <v>1.9292275845605333</v>
      </c>
      <c r="N1614" s="4">
        <f t="shared" si="79"/>
        <v>1</v>
      </c>
      <c r="O1614" s="19">
        <f>+N1614*(Data_FRED!C1476)</f>
        <v>-3.0368580797846918E-3</v>
      </c>
      <c r="P1614" s="12">
        <f t="shared" si="80"/>
        <v>1.6183262134100687</v>
      </c>
    </row>
    <row r="1615" spans="11:16" ht="12.5" x14ac:dyDescent="0.25">
      <c r="K1615" s="38">
        <v>43308</v>
      </c>
      <c r="L1615" s="4">
        <f t="shared" si="78"/>
        <v>2018</v>
      </c>
      <c r="M1615" s="12">
        <f>IF(L1615=2012,M1614,M1614*(1+Data_FRED!C1477))</f>
        <v>1.9165257825267299</v>
      </c>
      <c r="N1615" s="4">
        <f t="shared" si="79"/>
        <v>1</v>
      </c>
      <c r="O1615" s="19">
        <f>+N1615*(Data_FRED!C1477)</f>
        <v>-6.5838795461225143E-3</v>
      </c>
      <c r="P1615" s="12">
        <f t="shared" si="80"/>
        <v>1.6076713485546443</v>
      </c>
    </row>
    <row r="1616" spans="11:16" ht="12.5" x14ac:dyDescent="0.25">
      <c r="K1616" s="38">
        <v>43311</v>
      </c>
      <c r="L1616" s="4">
        <f t="shared" si="78"/>
        <v>2018</v>
      </c>
      <c r="M1616" s="12">
        <f>IF(L1616=2012,M1615,M1615*(1+Data_FRED!C1478))</f>
        <v>1.9054658957145572</v>
      </c>
      <c r="N1616" s="4">
        <f t="shared" si="79"/>
        <v>1</v>
      </c>
      <c r="O1616" s="19">
        <f>+N1616*(Data_FRED!C1478)</f>
        <v>-5.7707999094024024E-3</v>
      </c>
      <c r="P1616" s="12">
        <f t="shared" si="80"/>
        <v>1.5983937988820562</v>
      </c>
    </row>
    <row r="1617" spans="11:16" ht="12.5" x14ac:dyDescent="0.25">
      <c r="K1617" s="38">
        <v>43312</v>
      </c>
      <c r="L1617" s="4">
        <f t="shared" ref="L1617:L1680" si="81">+YEAR(K1617)</f>
        <v>2018</v>
      </c>
      <c r="M1617" s="12">
        <f>IF(L1617=2012,M1616,M1616*(1+Data_FRED!C1479))</f>
        <v>1.9147509608178404</v>
      </c>
      <c r="N1617" s="4">
        <f t="shared" ref="N1617:N1680" si="82">+SUMIF($C$143:$C$153,L1617,$D$143:$D$153)</f>
        <v>1</v>
      </c>
      <c r="O1617" s="19">
        <f>+N1617*(Data_FRED!C1479)</f>
        <v>4.8728581939806326E-3</v>
      </c>
      <c r="P1617" s="12">
        <f t="shared" ref="P1617:P1680" si="83">P1616*(1+O1617)</f>
        <v>1.6061825452021463</v>
      </c>
    </row>
    <row r="1618" spans="11:16" ht="12.5" x14ac:dyDescent="0.25">
      <c r="K1618" s="38">
        <v>43313</v>
      </c>
      <c r="L1618" s="4">
        <f t="shared" si="81"/>
        <v>2018</v>
      </c>
      <c r="M1618" s="12">
        <f>IF(L1618=2012,M1617,M1617*(1+Data_FRED!C1480))</f>
        <v>1.9127578632640825</v>
      </c>
      <c r="N1618" s="4">
        <f t="shared" si="82"/>
        <v>1</v>
      </c>
      <c r="O1618" s="19">
        <f>+N1618*(Data_FRED!C1480)</f>
        <v>-1.0409173801414606E-3</v>
      </c>
      <c r="P1618" s="12">
        <f t="shared" si="83"/>
        <v>1.6045106418751656</v>
      </c>
    </row>
    <row r="1619" spans="11:16" ht="12.5" x14ac:dyDescent="0.25">
      <c r="K1619" s="38">
        <v>43314</v>
      </c>
      <c r="L1619" s="4">
        <f t="shared" si="81"/>
        <v>2018</v>
      </c>
      <c r="M1619" s="12">
        <f>IF(L1619=2012,M1618,M1618*(1+Data_FRED!C1481))</f>
        <v>1.9221579169254945</v>
      </c>
      <c r="N1619" s="4">
        <f t="shared" si="82"/>
        <v>1</v>
      </c>
      <c r="O1619" s="19">
        <f>+N1619*(Data_FRED!C1481)</f>
        <v>4.914398127409042E-3</v>
      </c>
      <c r="P1619" s="12">
        <f t="shared" si="83"/>
        <v>1.6123958459690049</v>
      </c>
    </row>
    <row r="1620" spans="11:16" ht="12.5" x14ac:dyDescent="0.25">
      <c r="K1620" s="38">
        <v>43315</v>
      </c>
      <c r="L1620" s="4">
        <f t="shared" si="81"/>
        <v>2018</v>
      </c>
      <c r="M1620" s="12">
        <f>IF(L1620=2012,M1619,M1619*(1+Data_FRED!C1482))</f>
        <v>1.9310640190470254</v>
      </c>
      <c r="N1620" s="4">
        <f t="shared" si="82"/>
        <v>1</v>
      </c>
      <c r="O1620" s="19">
        <f>+N1620*(Data_FRED!C1482)</f>
        <v>4.6333873211502116E-3</v>
      </c>
      <c r="P1620" s="12">
        <f t="shared" si="83"/>
        <v>1.6198667004383929</v>
      </c>
    </row>
    <row r="1621" spans="11:16" ht="12.5" x14ac:dyDescent="0.25">
      <c r="K1621" s="38">
        <v>43318</v>
      </c>
      <c r="L1621" s="4">
        <f t="shared" si="81"/>
        <v>2018</v>
      </c>
      <c r="M1621" s="12">
        <f>IF(L1621=2012,M1620,M1620*(1+Data_FRED!C1483))</f>
        <v>1.9378846362125797</v>
      </c>
      <c r="N1621" s="4">
        <f t="shared" si="82"/>
        <v>1</v>
      </c>
      <c r="O1621" s="19">
        <f>+N1621*(Data_FRED!C1483)</f>
        <v>3.5320512931104955E-3</v>
      </c>
      <c r="P1621" s="12">
        <f t="shared" si="83"/>
        <v>1.625588152712343</v>
      </c>
    </row>
    <row r="1622" spans="11:16" ht="12.5" x14ac:dyDescent="0.25">
      <c r="K1622" s="38">
        <v>43319</v>
      </c>
      <c r="L1622" s="4">
        <f t="shared" si="81"/>
        <v>2018</v>
      </c>
      <c r="M1622" s="12">
        <f>IF(L1622=2012,M1621,M1621*(1+Data_FRED!C1484))</f>
        <v>1.9433498285581357</v>
      </c>
      <c r="N1622" s="4">
        <f t="shared" si="82"/>
        <v>1</v>
      </c>
      <c r="O1622" s="19">
        <f>+N1622*(Data_FRED!C1484)</f>
        <v>2.8201845679715165E-3</v>
      </c>
      <c r="P1622" s="12">
        <f t="shared" si="83"/>
        <v>1.6301726113344999</v>
      </c>
    </row>
    <row r="1623" spans="11:16" ht="12.5" x14ac:dyDescent="0.25">
      <c r="K1623" s="38">
        <v>43320</v>
      </c>
      <c r="L1623" s="4">
        <f t="shared" si="81"/>
        <v>2018</v>
      </c>
      <c r="M1623" s="12">
        <f>IF(L1623=2012,M1622,M1622*(1+Data_FRED!C1485))</f>
        <v>1.9428398656006269</v>
      </c>
      <c r="N1623" s="4">
        <f t="shared" si="82"/>
        <v>1</v>
      </c>
      <c r="O1623" s="19">
        <f>+N1623*(Data_FRED!C1485)</f>
        <v>-2.6241438881196129E-4</v>
      </c>
      <c r="P1623" s="12">
        <f t="shared" si="83"/>
        <v>1.6297448305850386</v>
      </c>
    </row>
    <row r="1624" spans="11:16" ht="12.5" x14ac:dyDescent="0.25">
      <c r="K1624" s="38">
        <v>43321</v>
      </c>
      <c r="L1624" s="4">
        <f t="shared" si="81"/>
        <v>2018</v>
      </c>
      <c r="M1624" s="12">
        <f>IF(L1624=2012,M1623,M1623*(1+Data_FRED!C1486))</f>
        <v>1.9400368156241741</v>
      </c>
      <c r="N1624" s="4">
        <f t="shared" si="82"/>
        <v>1</v>
      </c>
      <c r="O1624" s="19">
        <f>+N1624*(Data_FRED!C1486)</f>
        <v>-1.4427591414417902E-3</v>
      </c>
      <c r="P1624" s="12">
        <f t="shared" si="83"/>
        <v>1.6273935013324945</v>
      </c>
    </row>
    <row r="1625" spans="11:16" ht="12.5" x14ac:dyDescent="0.25">
      <c r="K1625" s="38">
        <v>43322</v>
      </c>
      <c r="L1625" s="4">
        <f t="shared" si="81"/>
        <v>2018</v>
      </c>
      <c r="M1625" s="12">
        <f>IF(L1625=2012,M1624,M1624*(1+Data_FRED!C1487))</f>
        <v>1.9261863200488563</v>
      </c>
      <c r="N1625" s="4">
        <f t="shared" si="82"/>
        <v>1</v>
      </c>
      <c r="O1625" s="19">
        <f>+N1625*(Data_FRED!C1487)</f>
        <v>-7.1392952256226182E-3</v>
      </c>
      <c r="P1625" s="12">
        <f t="shared" si="83"/>
        <v>1.6157750586782222</v>
      </c>
    </row>
    <row r="1626" spans="11:16" ht="12.5" x14ac:dyDescent="0.25">
      <c r="K1626" s="38">
        <v>43325</v>
      </c>
      <c r="L1626" s="4">
        <f t="shared" si="81"/>
        <v>2018</v>
      </c>
      <c r="M1626" s="12">
        <f>IF(L1626=2012,M1625,M1625*(1+Data_FRED!C1488))</f>
        <v>1.9184546021863484</v>
      </c>
      <c r="N1626" s="4">
        <f t="shared" si="82"/>
        <v>1</v>
      </c>
      <c r="O1626" s="19">
        <f>+N1626*(Data_FRED!C1488)</f>
        <v>-4.0140031013779489E-3</v>
      </c>
      <c r="P1626" s="12">
        <f t="shared" si="83"/>
        <v>1.6092893325815587</v>
      </c>
    </row>
    <row r="1627" spans="11:16" ht="12.5" x14ac:dyDescent="0.25">
      <c r="K1627" s="38">
        <v>43326</v>
      </c>
      <c r="L1627" s="4">
        <f t="shared" si="81"/>
        <v>2018</v>
      </c>
      <c r="M1627" s="12">
        <f>IF(L1627=2012,M1626,M1626*(1+Data_FRED!C1489))</f>
        <v>1.9306730852016281</v>
      </c>
      <c r="N1627" s="4">
        <f t="shared" si="82"/>
        <v>1</v>
      </c>
      <c r="O1627" s="19">
        <f>+N1627*(Data_FRED!C1489)</f>
        <v>6.3689195466782979E-3</v>
      </c>
      <c r="P1627" s="12">
        <f t="shared" si="83"/>
        <v>1.6195387668680983</v>
      </c>
    </row>
    <row r="1628" spans="11:16" ht="12.5" x14ac:dyDescent="0.25">
      <c r="K1628" s="38">
        <v>43327</v>
      </c>
      <c r="L1628" s="4">
        <f t="shared" si="81"/>
        <v>2018</v>
      </c>
      <c r="M1628" s="12">
        <f>IF(L1628=2012,M1627,M1627*(1+Data_FRED!C1490))</f>
        <v>1.9159396093532106</v>
      </c>
      <c r="N1628" s="4">
        <f t="shared" si="82"/>
        <v>1</v>
      </c>
      <c r="O1628" s="19">
        <f>+N1628*(Data_FRED!C1490)</f>
        <v>-7.6312639158579937E-3</v>
      </c>
      <c r="P1628" s="12">
        <f t="shared" si="83"/>
        <v>1.6071796391161646</v>
      </c>
    </row>
    <row r="1629" spans="11:16" ht="12.5" x14ac:dyDescent="0.25">
      <c r="K1629" s="38">
        <v>43328</v>
      </c>
      <c r="L1629" s="4">
        <f t="shared" si="81"/>
        <v>2018</v>
      </c>
      <c r="M1629" s="12">
        <f>IF(L1629=2012,M1628,M1628*(1+Data_FRED!C1491))</f>
        <v>1.9310530712455358</v>
      </c>
      <c r="N1629" s="4">
        <f t="shared" si="82"/>
        <v>1</v>
      </c>
      <c r="O1629" s="19">
        <f>+N1629*(Data_FRED!C1491)</f>
        <v>7.8882767591131279E-3</v>
      </c>
      <c r="P1629" s="12">
        <f t="shared" si="83"/>
        <v>1.6198575169111245</v>
      </c>
    </row>
    <row r="1630" spans="11:16" ht="12.5" x14ac:dyDescent="0.25">
      <c r="K1630" s="38">
        <v>43329</v>
      </c>
      <c r="L1630" s="4">
        <f t="shared" si="81"/>
        <v>2018</v>
      </c>
      <c r="M1630" s="12">
        <f>IF(L1630=2012,M1629,M1629*(1+Data_FRED!C1492))</f>
        <v>1.9374595847928631</v>
      </c>
      <c r="N1630" s="4">
        <f t="shared" si="82"/>
        <v>1</v>
      </c>
      <c r="O1630" s="19">
        <f>+N1630*(Data_FRED!C1492)</f>
        <v>3.3176268652185398E-3</v>
      </c>
      <c r="P1630" s="12">
        <f t="shared" si="83"/>
        <v>1.6252315997270552</v>
      </c>
    </row>
    <row r="1631" spans="11:16" ht="12.5" x14ac:dyDescent="0.25">
      <c r="K1631" s="38">
        <v>43332</v>
      </c>
      <c r="L1631" s="4">
        <f t="shared" si="81"/>
        <v>2018</v>
      </c>
      <c r="M1631" s="12">
        <f>IF(L1631=2012,M1630,M1630*(1+Data_FRED!C1493))</f>
        <v>1.9421579566322276</v>
      </c>
      <c r="N1631" s="4">
        <f t="shared" si="82"/>
        <v>1</v>
      </c>
      <c r="O1631" s="19">
        <f>+N1631*(Data_FRED!C1493)</f>
        <v>2.4250166951827559E-3</v>
      </c>
      <c r="P1631" s="12">
        <f t="shared" si="83"/>
        <v>1.6291728134899317</v>
      </c>
    </row>
    <row r="1632" spans="11:16" ht="12.5" x14ac:dyDescent="0.25">
      <c r="K1632" s="38">
        <v>43333</v>
      </c>
      <c r="L1632" s="4">
        <f t="shared" si="81"/>
        <v>2018</v>
      </c>
      <c r="M1632" s="12">
        <f>IF(L1632=2012,M1631,M1631*(1+Data_FRED!C1494))</f>
        <v>1.946171291436934</v>
      </c>
      <c r="N1632" s="4">
        <f t="shared" si="82"/>
        <v>1</v>
      </c>
      <c r="O1632" s="19">
        <f>+N1632*(Data_FRED!C1494)</f>
        <v>2.0664306891217009E-3</v>
      </c>
      <c r="P1632" s="12">
        <f t="shared" si="83"/>
        <v>1.6325393861896098</v>
      </c>
    </row>
    <row r="1633" spans="11:16" ht="12.5" x14ac:dyDescent="0.25">
      <c r="K1633" s="38">
        <v>43334</v>
      </c>
      <c r="L1633" s="4">
        <f t="shared" si="81"/>
        <v>2018</v>
      </c>
      <c r="M1633" s="12">
        <f>IF(L1633=2012,M1632,M1632*(1+Data_FRED!C1495))</f>
        <v>1.9453961925504917</v>
      </c>
      <c r="N1633" s="4">
        <f t="shared" si="82"/>
        <v>1</v>
      </c>
      <c r="O1633" s="19">
        <f>+N1633*(Data_FRED!C1495)</f>
        <v>-3.9826858501759574E-4</v>
      </c>
      <c r="P1633" s="12">
        <f t="shared" si="83"/>
        <v>1.6318891970382867</v>
      </c>
    </row>
    <row r="1634" spans="11:16" ht="12.5" x14ac:dyDescent="0.25">
      <c r="K1634" s="38">
        <v>43335</v>
      </c>
      <c r="L1634" s="4">
        <f t="shared" si="81"/>
        <v>2018</v>
      </c>
      <c r="M1634" s="12">
        <f>IF(L1634=2012,M1633,M1633*(1+Data_FRED!C1496))</f>
        <v>1.9421032920049115</v>
      </c>
      <c r="N1634" s="4">
        <f t="shared" si="82"/>
        <v>1</v>
      </c>
      <c r="O1634" s="19">
        <f>+N1634*(Data_FRED!C1496)</f>
        <v>-1.6926632005294403E-3</v>
      </c>
      <c r="P1634" s="12">
        <f t="shared" si="83"/>
        <v>1.6291269582471186</v>
      </c>
    </row>
    <row r="1635" spans="11:16" ht="12.5" x14ac:dyDescent="0.25">
      <c r="K1635" s="38">
        <v>43336</v>
      </c>
      <c r="L1635" s="4">
        <f t="shared" si="81"/>
        <v>2018</v>
      </c>
      <c r="M1635" s="12">
        <f>IF(L1635=2012,M1634,M1634*(1+Data_FRED!C1497))</f>
        <v>1.9541049455401811</v>
      </c>
      <c r="N1635" s="4">
        <f t="shared" si="82"/>
        <v>1</v>
      </c>
      <c r="O1635" s="19">
        <f>+N1635*(Data_FRED!C1497)</f>
        <v>6.1797194745907722E-3</v>
      </c>
      <c r="P1635" s="12">
        <f t="shared" si="83"/>
        <v>1.6391945058375792</v>
      </c>
    </row>
    <row r="1636" spans="11:16" ht="12.5" x14ac:dyDescent="0.25">
      <c r="K1636" s="38">
        <v>43339</v>
      </c>
      <c r="L1636" s="4">
        <f t="shared" si="81"/>
        <v>2018</v>
      </c>
      <c r="M1636" s="12">
        <f>IF(L1636=2012,M1635,M1635*(1+Data_FRED!C1498))</f>
        <v>1.9690365045113534</v>
      </c>
      <c r="N1636" s="4">
        <f t="shared" si="82"/>
        <v>1</v>
      </c>
      <c r="O1636" s="19">
        <f>+N1636*(Data_FRED!C1498)</f>
        <v>7.6411243957242277E-3</v>
      </c>
      <c r="P1636" s="12">
        <f t="shared" si="83"/>
        <v>1.6517197949654718</v>
      </c>
    </row>
    <row r="1637" spans="11:16" ht="12.5" x14ac:dyDescent="0.25">
      <c r="K1637" s="38">
        <v>43340</v>
      </c>
      <c r="L1637" s="4">
        <f t="shared" si="81"/>
        <v>2018</v>
      </c>
      <c r="M1637" s="12">
        <f>IF(L1637=2012,M1636,M1636*(1+Data_FRED!C1499))</f>
        <v>1.9695666320799456</v>
      </c>
      <c r="N1637" s="4">
        <f t="shared" si="82"/>
        <v>1</v>
      </c>
      <c r="O1637" s="19">
        <f>+N1637*(Data_FRED!C1499)</f>
        <v>2.6923196567344023E-4</v>
      </c>
      <c r="P1637" s="12">
        <f t="shared" si="83"/>
        <v>1.6521644907326121</v>
      </c>
    </row>
    <row r="1638" spans="11:16" ht="12.5" x14ac:dyDescent="0.25">
      <c r="K1638" s="38">
        <v>43341</v>
      </c>
      <c r="L1638" s="4">
        <f t="shared" si="81"/>
        <v>2018</v>
      </c>
      <c r="M1638" s="12">
        <f>IF(L1638=2012,M1637,M1637*(1+Data_FRED!C1500))</f>
        <v>1.9807640828163113</v>
      </c>
      <c r="N1638" s="4">
        <f t="shared" si="82"/>
        <v>1</v>
      </c>
      <c r="O1638" s="19">
        <f>+N1638*(Data_FRED!C1500)</f>
        <v>5.6852358046606769E-3</v>
      </c>
      <c r="P1638" s="12">
        <f t="shared" si="83"/>
        <v>1.661557435450514</v>
      </c>
    </row>
    <row r="1639" spans="11:16" ht="12.5" x14ac:dyDescent="0.25">
      <c r="K1639" s="38">
        <v>43342</v>
      </c>
      <c r="L1639" s="4">
        <f t="shared" si="81"/>
        <v>2018</v>
      </c>
      <c r="M1639" s="12">
        <f>IF(L1639=2012,M1638,M1638*(1+Data_FRED!C1501))</f>
        <v>1.9719692560716031</v>
      </c>
      <c r="N1639" s="4">
        <f t="shared" si="82"/>
        <v>1</v>
      </c>
      <c r="O1639" s="19">
        <f>+N1639*(Data_FRED!C1501)</f>
        <v>-4.4401182457849643E-3</v>
      </c>
      <c r="P1639" s="12">
        <f t="shared" si="83"/>
        <v>1.6541799239649506</v>
      </c>
    </row>
    <row r="1640" spans="11:16" ht="12.5" x14ac:dyDescent="0.25">
      <c r="K1640" s="38">
        <v>43343</v>
      </c>
      <c r="L1640" s="4">
        <f t="shared" si="81"/>
        <v>2018</v>
      </c>
      <c r="M1640" s="12">
        <f>IF(L1640=2012,M1639,M1639*(1+Data_FRED!C1502))</f>
        <v>1.9722343308257331</v>
      </c>
      <c r="N1640" s="4">
        <f t="shared" si="82"/>
        <v>1</v>
      </c>
      <c r="O1640" s="19">
        <f>+N1640*(Data_FRED!C1502)</f>
        <v>1.3442134217546059E-4</v>
      </c>
      <c r="P1640" s="12">
        <f t="shared" si="83"/>
        <v>1.6544022810505297</v>
      </c>
    </row>
    <row r="1641" spans="11:16" ht="12.5" x14ac:dyDescent="0.25">
      <c r="K1641" s="38">
        <v>43347</v>
      </c>
      <c r="L1641" s="4">
        <f t="shared" si="81"/>
        <v>2018</v>
      </c>
      <c r="M1641" s="12">
        <f>IF(L1641=2012,M1640,M1640*(1+Data_FRED!C1503))</f>
        <v>1.9689689513483306</v>
      </c>
      <c r="N1641" s="4">
        <f t="shared" si="82"/>
        <v>1</v>
      </c>
      <c r="O1641" s="19">
        <f>+N1641*(Data_FRED!C1503)</f>
        <v>-1.6556752036839839E-3</v>
      </c>
      <c r="P1641" s="12">
        <f t="shared" si="83"/>
        <v>1.6516631282168759</v>
      </c>
    </row>
    <row r="1642" spans="11:16" ht="12.5" x14ac:dyDescent="0.25">
      <c r="K1642" s="38">
        <v>43348</v>
      </c>
      <c r="L1642" s="4">
        <f t="shared" si="81"/>
        <v>2018</v>
      </c>
      <c r="M1642" s="12">
        <f>IF(L1642=2012,M1641,M1641*(1+Data_FRED!C1504))</f>
        <v>1.9634418453685234</v>
      </c>
      <c r="N1642" s="4">
        <f t="shared" si="82"/>
        <v>1</v>
      </c>
      <c r="O1642" s="19">
        <f>+N1642*(Data_FRED!C1504)</f>
        <v>-2.8071067225424913E-3</v>
      </c>
      <c r="P1642" s="12">
        <f t="shared" si="83"/>
        <v>1.6470267335462827</v>
      </c>
    </row>
    <row r="1643" spans="11:16" ht="12.5" x14ac:dyDescent="0.25">
      <c r="K1643" s="38">
        <v>43349</v>
      </c>
      <c r="L1643" s="4">
        <f t="shared" si="81"/>
        <v>2018</v>
      </c>
      <c r="M1643" s="12">
        <f>IF(L1643=2012,M1642,M1642*(1+Data_FRED!C1505))</f>
        <v>1.9562576623232342</v>
      </c>
      <c r="N1643" s="4">
        <f t="shared" si="82"/>
        <v>1</v>
      </c>
      <c r="O1643" s="19">
        <f>+N1643*(Data_FRED!C1505)</f>
        <v>-3.6589741948485021E-3</v>
      </c>
      <c r="P1643" s="12">
        <f t="shared" si="83"/>
        <v>1.6410003052300113</v>
      </c>
    </row>
    <row r="1644" spans="11:16" ht="12.5" x14ac:dyDescent="0.25">
      <c r="K1644" s="38">
        <v>43350</v>
      </c>
      <c r="L1644" s="4">
        <f t="shared" si="81"/>
        <v>2018</v>
      </c>
      <c r="M1644" s="12">
        <f>IF(L1644=2012,M1643,M1643*(1+Data_FRED!C1506))</f>
        <v>1.9519230704702824</v>
      </c>
      <c r="N1644" s="4">
        <f t="shared" si="82"/>
        <v>1</v>
      </c>
      <c r="O1644" s="19">
        <f>+N1644*(Data_FRED!C1506)</f>
        <v>-2.2157571246540649E-3</v>
      </c>
      <c r="P1644" s="12">
        <f t="shared" si="83"/>
        <v>1.6373642471121383</v>
      </c>
    </row>
    <row r="1645" spans="11:16" ht="12.5" x14ac:dyDescent="0.25">
      <c r="K1645" s="38">
        <v>43353</v>
      </c>
      <c r="L1645" s="4">
        <f t="shared" si="81"/>
        <v>2018</v>
      </c>
      <c r="M1645" s="12">
        <f>IF(L1645=2012,M1644,M1644*(1+Data_FRED!C1507))</f>
        <v>1.9556240047231153</v>
      </c>
      <c r="N1645" s="4">
        <f t="shared" si="82"/>
        <v>1</v>
      </c>
      <c r="O1645" s="19">
        <f>+N1645*(Data_FRED!C1507)</f>
        <v>1.8960451407243311E-3</v>
      </c>
      <c r="P1645" s="12">
        <f t="shared" si="83"/>
        <v>1.6404687636364712</v>
      </c>
    </row>
    <row r="1646" spans="11:16" ht="12.5" x14ac:dyDescent="0.25">
      <c r="K1646" s="38">
        <v>43354</v>
      </c>
      <c r="L1646" s="4">
        <f t="shared" si="81"/>
        <v>2018</v>
      </c>
      <c r="M1646" s="12">
        <f>IF(L1646=2012,M1645,M1645*(1+Data_FRED!C1508))</f>
        <v>1.9629240795624521</v>
      </c>
      <c r="N1646" s="4">
        <f t="shared" si="82"/>
        <v>1</v>
      </c>
      <c r="O1646" s="19">
        <f>+N1646*(Data_FRED!C1508)</f>
        <v>3.7328621563787081E-3</v>
      </c>
      <c r="P1646" s="12">
        <f t="shared" si="83"/>
        <v>1.6465924074029714</v>
      </c>
    </row>
    <row r="1647" spans="11:16" ht="12.5" x14ac:dyDescent="0.25">
      <c r="K1647" s="38">
        <v>43355</v>
      </c>
      <c r="L1647" s="4">
        <f t="shared" si="81"/>
        <v>2018</v>
      </c>
      <c r="M1647" s="12">
        <f>IF(L1647=2012,M1646,M1646*(1+Data_FRED!C1509))</f>
        <v>1.963624054747156</v>
      </c>
      <c r="N1647" s="4">
        <f t="shared" si="82"/>
        <v>1</v>
      </c>
      <c r="O1647" s="19">
        <f>+N1647*(Data_FRED!C1509)</f>
        <v>3.5659819551439804E-4</v>
      </c>
      <c r="P1647" s="12">
        <f t="shared" si="83"/>
        <v>1.6471795792841992</v>
      </c>
    </row>
    <row r="1648" spans="11:16" ht="12.5" x14ac:dyDescent="0.25">
      <c r="K1648" s="38">
        <v>43356</v>
      </c>
      <c r="L1648" s="4">
        <f t="shared" si="81"/>
        <v>2018</v>
      </c>
      <c r="M1648" s="12">
        <f>IF(L1648=2012,M1647,M1647*(1+Data_FRED!C1510))</f>
        <v>1.9739691108942881</v>
      </c>
      <c r="N1648" s="4">
        <f t="shared" si="82"/>
        <v>1</v>
      </c>
      <c r="O1648" s="19">
        <f>+N1648*(Data_FRED!C1510)</f>
        <v>5.2683486546839242E-3</v>
      </c>
      <c r="P1648" s="12">
        <f t="shared" si="83"/>
        <v>1.6558574956047438</v>
      </c>
    </row>
    <row r="1649" spans="11:16" ht="12.5" x14ac:dyDescent="0.25">
      <c r="K1649" s="38">
        <v>43357</v>
      </c>
      <c r="L1649" s="4">
        <f t="shared" si="81"/>
        <v>2018</v>
      </c>
      <c r="M1649" s="12">
        <f>IF(L1649=2012,M1648,M1648*(1+Data_FRED!C1511))</f>
        <v>1.9745127954540864</v>
      </c>
      <c r="N1649" s="4">
        <f t="shared" si="82"/>
        <v>1</v>
      </c>
      <c r="O1649" s="19">
        <f>+N1649*(Data_FRED!C1511)</f>
        <v>2.7542708586353852E-4</v>
      </c>
      <c r="P1649" s="12">
        <f t="shared" si="83"/>
        <v>1.6563135636093635</v>
      </c>
    </row>
    <row r="1650" spans="11:16" ht="12.5" x14ac:dyDescent="0.25">
      <c r="K1650" s="38">
        <v>43360</v>
      </c>
      <c r="L1650" s="4">
        <f t="shared" si="81"/>
        <v>2018</v>
      </c>
      <c r="M1650" s="12">
        <f>IF(L1650=2012,M1649,M1649*(1+Data_FRED!C1512))</f>
        <v>1.9634845202752345</v>
      </c>
      <c r="N1650" s="4">
        <f t="shared" si="82"/>
        <v>1</v>
      </c>
      <c r="O1650" s="19">
        <f>+N1650*(Data_FRED!C1512)</f>
        <v>-5.5853146174804991E-3</v>
      </c>
      <c r="P1650" s="12">
        <f t="shared" si="83"/>
        <v>1.6470625312514051</v>
      </c>
    </row>
    <row r="1651" spans="11:16" ht="12.5" x14ac:dyDescent="0.25">
      <c r="K1651" s="38">
        <v>43361</v>
      </c>
      <c r="L1651" s="4">
        <f t="shared" si="81"/>
        <v>2018</v>
      </c>
      <c r="M1651" s="12">
        <f>IF(L1651=2012,M1650,M1650*(1+Data_FRED!C1513))</f>
        <v>1.973998291867362</v>
      </c>
      <c r="N1651" s="4">
        <f t="shared" si="82"/>
        <v>1</v>
      </c>
      <c r="O1651" s="19">
        <f>+N1651*(Data_FRED!C1513)</f>
        <v>5.354649595431229E-3</v>
      </c>
      <c r="P1651" s="12">
        <f t="shared" si="83"/>
        <v>1.6558819739680206</v>
      </c>
    </row>
    <row r="1652" spans="11:16" ht="12.5" x14ac:dyDescent="0.25">
      <c r="K1652" s="38">
        <v>43362</v>
      </c>
      <c r="L1652" s="4">
        <f t="shared" si="81"/>
        <v>2018</v>
      </c>
      <c r="M1652" s="12">
        <f>IF(L1652=2012,M1651,M1651*(1+Data_FRED!C1514))</f>
        <v>1.9764707740762697</v>
      </c>
      <c r="N1652" s="4">
        <f t="shared" si="82"/>
        <v>1</v>
      </c>
      <c r="O1652" s="19">
        <f>+N1652*(Data_FRED!C1514)</f>
        <v>1.2525249991826694E-3</v>
      </c>
      <c r="P1652" s="12">
        <f t="shared" si="83"/>
        <v>1.6579560075361115</v>
      </c>
    </row>
    <row r="1653" spans="11:16" ht="12.5" x14ac:dyDescent="0.25">
      <c r="K1653" s="38">
        <v>43363</v>
      </c>
      <c r="L1653" s="4">
        <f t="shared" si="81"/>
        <v>2018</v>
      </c>
      <c r="M1653" s="12">
        <f>IF(L1653=2012,M1652,M1652*(1+Data_FRED!C1515))</f>
        <v>1.9919070056712722</v>
      </c>
      <c r="N1653" s="4">
        <f t="shared" si="82"/>
        <v>1</v>
      </c>
      <c r="O1653" s="19">
        <f>+N1653*(Data_FRED!C1515)</f>
        <v>7.8099973940756514E-3</v>
      </c>
      <c r="P1653" s="12">
        <f t="shared" si="83"/>
        <v>1.6709046396344607</v>
      </c>
    </row>
    <row r="1654" spans="11:16" ht="12.5" x14ac:dyDescent="0.25">
      <c r="K1654" s="38">
        <v>43364</v>
      </c>
      <c r="L1654" s="4">
        <f t="shared" si="81"/>
        <v>2018</v>
      </c>
      <c r="M1654" s="12">
        <f>IF(L1654=2012,M1653,M1653*(1+Data_FRED!C1516))</f>
        <v>1.9911728400003892</v>
      </c>
      <c r="N1654" s="4">
        <f t="shared" si="82"/>
        <v>1</v>
      </c>
      <c r="O1654" s="19">
        <f>+N1654*(Data_FRED!C1516)</f>
        <v>-3.6857427018063469E-4</v>
      </c>
      <c r="P1654" s="12">
        <f t="shared" si="83"/>
        <v>1.6702887871763659</v>
      </c>
    </row>
    <row r="1655" spans="11:16" ht="12.5" x14ac:dyDescent="0.25">
      <c r="K1655" s="38">
        <v>43367</v>
      </c>
      <c r="L1655" s="4">
        <f t="shared" si="81"/>
        <v>2018</v>
      </c>
      <c r="M1655" s="12">
        <f>IF(L1655=2012,M1654,M1654*(1+Data_FRED!C1517))</f>
        <v>1.9841600305643903</v>
      </c>
      <c r="N1655" s="4">
        <f t="shared" si="82"/>
        <v>1</v>
      </c>
      <c r="O1655" s="19">
        <f>+N1655*(Data_FRED!C1517)</f>
        <v>-3.5219491222055663E-3</v>
      </c>
      <c r="P1655" s="12">
        <f t="shared" si="83"/>
        <v>1.6644061150485403</v>
      </c>
    </row>
    <row r="1656" spans="11:16" ht="12.5" x14ac:dyDescent="0.25">
      <c r="K1656" s="38">
        <v>43368</v>
      </c>
      <c r="L1656" s="4">
        <f t="shared" si="81"/>
        <v>2018</v>
      </c>
      <c r="M1656" s="12">
        <f>IF(L1656=2012,M1655,M1655*(1+Data_FRED!C1518))</f>
        <v>1.9815688595337753</v>
      </c>
      <c r="N1656" s="4">
        <f t="shared" si="82"/>
        <v>1</v>
      </c>
      <c r="O1656" s="19">
        <f>+N1656*(Data_FRED!C1518)</f>
        <v>-1.3059284486635185E-3</v>
      </c>
      <c r="P1656" s="12">
        <f t="shared" si="83"/>
        <v>1.662232519752769</v>
      </c>
    </row>
    <row r="1657" spans="11:16" ht="12.5" x14ac:dyDescent="0.25">
      <c r="K1657" s="38">
        <v>43369</v>
      </c>
      <c r="L1657" s="4">
        <f t="shared" si="81"/>
        <v>2018</v>
      </c>
      <c r="M1657" s="12">
        <f>IF(L1657=2012,M1656,M1656*(1+Data_FRED!C1519))</f>
        <v>1.9750402450449027</v>
      </c>
      <c r="N1657" s="4">
        <f t="shared" si="82"/>
        <v>1</v>
      </c>
      <c r="O1657" s="19">
        <f>+N1657*(Data_FRED!C1519)</f>
        <v>-3.2946695026326335E-3</v>
      </c>
      <c r="P1657" s="12">
        <f t="shared" si="83"/>
        <v>1.6567560129636552</v>
      </c>
    </row>
    <row r="1658" spans="11:16" ht="12.5" x14ac:dyDescent="0.25">
      <c r="K1658" s="38">
        <v>43370</v>
      </c>
      <c r="L1658" s="4">
        <f t="shared" si="81"/>
        <v>2018</v>
      </c>
      <c r="M1658" s="12">
        <f>IF(L1658=2012,M1657,M1657*(1+Data_FRED!C1520))</f>
        <v>1.9804903017398594</v>
      </c>
      <c r="N1658" s="4">
        <f t="shared" si="82"/>
        <v>1</v>
      </c>
      <c r="O1658" s="19">
        <f>+N1658*(Data_FRED!C1520)</f>
        <v>2.7594661468949336E-3</v>
      </c>
      <c r="P1658" s="12">
        <f t="shared" si="83"/>
        <v>1.6613277750950932</v>
      </c>
    </row>
    <row r="1659" spans="11:16" ht="12.5" x14ac:dyDescent="0.25">
      <c r="K1659" s="38">
        <v>43371</v>
      </c>
      <c r="L1659" s="4">
        <f t="shared" si="81"/>
        <v>2018</v>
      </c>
      <c r="M1659" s="12">
        <f>IF(L1659=2012,M1658,M1658*(1+Data_FRED!C1521))</f>
        <v>1.9804767087604618</v>
      </c>
      <c r="N1659" s="4">
        <f t="shared" si="82"/>
        <v>1</v>
      </c>
      <c r="O1659" s="19">
        <f>+N1659*(Data_FRED!C1521)</f>
        <v>-6.8634415355334628E-6</v>
      </c>
      <c r="P1659" s="12">
        <f t="shared" si="83"/>
        <v>1.6613163726690374</v>
      </c>
    </row>
    <row r="1660" spans="11:16" ht="12.5" x14ac:dyDescent="0.25">
      <c r="K1660" s="38">
        <v>43374</v>
      </c>
      <c r="L1660" s="4">
        <f t="shared" si="81"/>
        <v>2018</v>
      </c>
      <c r="M1660" s="12">
        <f>IF(L1660=2012,M1659,M1659*(1+Data_FRED!C1522))</f>
        <v>1.9876746634001479</v>
      </c>
      <c r="N1660" s="4">
        <f t="shared" si="82"/>
        <v>1</v>
      </c>
      <c r="O1660" s="19">
        <f>+N1660*(Data_FRED!C1522)</f>
        <v>3.6344555873070567E-3</v>
      </c>
      <c r="P1660" s="12">
        <f t="shared" si="83"/>
        <v>1.6673543532419692</v>
      </c>
    </row>
    <row r="1661" spans="11:16" ht="12.5" x14ac:dyDescent="0.25">
      <c r="K1661" s="38">
        <v>43375</v>
      </c>
      <c r="L1661" s="4">
        <f t="shared" si="81"/>
        <v>2018</v>
      </c>
      <c r="M1661" s="12">
        <f>IF(L1661=2012,M1660,M1660*(1+Data_FRED!C1523))</f>
        <v>1.9868861221024832</v>
      </c>
      <c r="N1661" s="4">
        <f t="shared" si="82"/>
        <v>1</v>
      </c>
      <c r="O1661" s="19">
        <f>+N1661*(Data_FRED!C1523)</f>
        <v>-3.967154747124362E-4</v>
      </c>
      <c r="P1661" s="12">
        <f t="shared" si="83"/>
        <v>1.666692887968209</v>
      </c>
    </row>
    <row r="1662" spans="11:16" ht="12.5" x14ac:dyDescent="0.25">
      <c r="K1662" s="38">
        <v>43376</v>
      </c>
      <c r="L1662" s="4">
        <f t="shared" si="81"/>
        <v>2018</v>
      </c>
      <c r="M1662" s="12">
        <f>IF(L1662=2012,M1661,M1661*(1+Data_FRED!C1524))</f>
        <v>1.9882992750184612</v>
      </c>
      <c r="N1662" s="4">
        <f t="shared" si="82"/>
        <v>1</v>
      </c>
      <c r="O1662" s="19">
        <f>+N1662*(Data_FRED!C1524)</f>
        <v>7.1124001534755626E-4</v>
      </c>
      <c r="P1662" s="12">
        <f t="shared" si="83"/>
        <v>1.6678783066434271</v>
      </c>
    </row>
    <row r="1663" spans="11:16" ht="12.5" x14ac:dyDescent="0.25">
      <c r="K1663" s="38">
        <v>43377</v>
      </c>
      <c r="L1663" s="4">
        <f t="shared" si="81"/>
        <v>2018</v>
      </c>
      <c r="M1663" s="12">
        <f>IF(L1663=2012,M1662,M1662*(1+Data_FRED!C1525))</f>
        <v>1.9719891186652789</v>
      </c>
      <c r="N1663" s="4">
        <f t="shared" si="82"/>
        <v>1</v>
      </c>
      <c r="O1663" s="19">
        <f>+N1663*(Data_FRED!C1525)</f>
        <v>-8.2030691043885728E-3</v>
      </c>
      <c r="P1663" s="12">
        <f t="shared" si="83"/>
        <v>1.6541965856363203</v>
      </c>
    </row>
    <row r="1664" spans="11:16" ht="12.5" x14ac:dyDescent="0.25">
      <c r="K1664" s="38">
        <v>43378</v>
      </c>
      <c r="L1664" s="4">
        <f t="shared" si="81"/>
        <v>2018</v>
      </c>
      <c r="M1664" s="12">
        <f>IF(L1664=2012,M1663,M1663*(1+Data_FRED!C1526))</f>
        <v>1.9610577889124319</v>
      </c>
      <c r="N1664" s="4">
        <f t="shared" si="82"/>
        <v>1</v>
      </c>
      <c r="O1664" s="19">
        <f>+N1664*(Data_FRED!C1526)</f>
        <v>-5.543301253226848E-3</v>
      </c>
      <c r="P1664" s="12">
        <f t="shared" si="83"/>
        <v>1.645026875630079</v>
      </c>
    </row>
    <row r="1665" spans="11:16" ht="12.5" x14ac:dyDescent="0.25">
      <c r="K1665" s="38">
        <v>43382</v>
      </c>
      <c r="L1665" s="4">
        <f t="shared" si="81"/>
        <v>2018</v>
      </c>
      <c r="M1665" s="12">
        <f>IF(L1665=2012,M1664,M1664*(1+Data_FRED!C1527))</f>
        <v>1.9582751184147591</v>
      </c>
      <c r="N1665" s="4">
        <f t="shared" si="82"/>
        <v>1</v>
      </c>
      <c r="O1665" s="19">
        <f>+N1665*(Data_FRED!C1527)</f>
        <v>-1.4189640475695234E-3</v>
      </c>
      <c r="P1665" s="12">
        <f t="shared" si="83"/>
        <v>1.6426926416362744</v>
      </c>
    </row>
    <row r="1666" spans="11:16" ht="12.5" x14ac:dyDescent="0.25">
      <c r="K1666" s="38">
        <v>43383</v>
      </c>
      <c r="L1666" s="4">
        <f t="shared" si="81"/>
        <v>2018</v>
      </c>
      <c r="M1666" s="12">
        <f>IF(L1666=2012,M1665,M1665*(1+Data_FRED!C1528))</f>
        <v>1.8928367430153421</v>
      </c>
      <c r="N1666" s="4">
        <f t="shared" si="82"/>
        <v>1</v>
      </c>
      <c r="O1666" s="19">
        <f>+N1666*(Data_FRED!C1528)</f>
        <v>-3.3416333989061714E-2</v>
      </c>
      <c r="P1666" s="12">
        <f t="shared" si="83"/>
        <v>1.5877998756819824</v>
      </c>
    </row>
    <row r="1667" spans="11:16" ht="12.5" x14ac:dyDescent="0.25">
      <c r="K1667" s="38">
        <v>43384</v>
      </c>
      <c r="L1667" s="4">
        <f t="shared" si="81"/>
        <v>2018</v>
      </c>
      <c r="M1667" s="12">
        <f>IF(L1667=2012,M1666,M1666*(1+Data_FRED!C1529))</f>
        <v>1.8534891200954378</v>
      </c>
      <c r="N1667" s="4">
        <f t="shared" si="82"/>
        <v>1</v>
      </c>
      <c r="O1667" s="19">
        <f>+N1667*(Data_FRED!C1529)</f>
        <v>-2.0787647463574973E-2</v>
      </c>
      <c r="P1667" s="12">
        <f t="shared" si="83"/>
        <v>1.5547932516235972</v>
      </c>
    </row>
    <row r="1668" spans="11:16" ht="12.5" x14ac:dyDescent="0.25">
      <c r="K1668" s="38">
        <v>43385</v>
      </c>
      <c r="L1668" s="4">
        <f t="shared" si="81"/>
        <v>2018</v>
      </c>
      <c r="M1668" s="12">
        <f>IF(L1668=2012,M1667,M1667*(1+Data_FRED!C1530))</f>
        <v>1.8796350320554085</v>
      </c>
      <c r="N1668" s="4">
        <f t="shared" si="82"/>
        <v>1</v>
      </c>
      <c r="O1668" s="19">
        <f>+N1668*(Data_FRED!C1530)</f>
        <v>1.4106320709680948E-2</v>
      </c>
      <c r="P1668" s="12">
        <f t="shared" si="83"/>
        <v>1.5767256638682474</v>
      </c>
    </row>
    <row r="1669" spans="11:16" ht="12.5" x14ac:dyDescent="0.25">
      <c r="K1669" s="38">
        <v>43388</v>
      </c>
      <c r="L1669" s="4">
        <f t="shared" si="81"/>
        <v>2018</v>
      </c>
      <c r="M1669" s="12">
        <f>IF(L1669=2012,M1668,M1668*(1+Data_FRED!C1531))</f>
        <v>1.8685028205700238</v>
      </c>
      <c r="N1669" s="4">
        <f t="shared" si="82"/>
        <v>1</v>
      </c>
      <c r="O1669" s="19">
        <f>+N1669*(Data_FRED!C1531)</f>
        <v>-5.922538841602318E-3</v>
      </c>
      <c r="P1669" s="12">
        <f t="shared" si="83"/>
        <v>1.5673874448814364</v>
      </c>
    </row>
    <row r="1670" spans="11:16" ht="12.5" x14ac:dyDescent="0.25">
      <c r="K1670" s="38">
        <v>43389</v>
      </c>
      <c r="L1670" s="4">
        <f t="shared" si="81"/>
        <v>2018</v>
      </c>
      <c r="M1670" s="12">
        <f>IF(L1670=2012,M1669,M1669*(1+Data_FRED!C1532))</f>
        <v>1.9082418957247584</v>
      </c>
      <c r="N1670" s="4">
        <f t="shared" si="82"/>
        <v>1</v>
      </c>
      <c r="O1670" s="19">
        <f>+N1670*(Data_FRED!C1532)</f>
        <v>2.1267870038650147E-2</v>
      </c>
      <c r="P1670" s="12">
        <f t="shared" si="83"/>
        <v>1.6007224373593867</v>
      </c>
    </row>
    <row r="1671" spans="11:16" ht="12.5" x14ac:dyDescent="0.25">
      <c r="K1671" s="38">
        <v>43390</v>
      </c>
      <c r="L1671" s="4">
        <f t="shared" si="81"/>
        <v>2018</v>
      </c>
      <c r="M1671" s="12">
        <f>IF(L1671=2012,M1670,M1670*(1+Data_FRED!C1533))</f>
        <v>1.9077596674249415</v>
      </c>
      <c r="N1671" s="4">
        <f t="shared" si="82"/>
        <v>1</v>
      </c>
      <c r="O1671" s="19">
        <f>+N1671*(Data_FRED!C1533)</f>
        <v>-2.5270816079308065E-4</v>
      </c>
      <c r="P1671" s="12">
        <f t="shared" si="83"/>
        <v>1.6003179217363015</v>
      </c>
    </row>
    <row r="1672" spans="11:16" ht="12.5" x14ac:dyDescent="0.25">
      <c r="K1672" s="38">
        <v>43391</v>
      </c>
      <c r="L1672" s="4">
        <f t="shared" si="81"/>
        <v>2018</v>
      </c>
      <c r="M1672" s="12">
        <f>IF(L1672=2012,M1671,M1671*(1+Data_FRED!C1534))</f>
        <v>1.880103800672116</v>
      </c>
      <c r="N1672" s="4">
        <f t="shared" si="82"/>
        <v>1</v>
      </c>
      <c r="O1672" s="19">
        <f>+N1672*(Data_FRED!C1534)</f>
        <v>-1.4496515061645461E-2</v>
      </c>
      <c r="P1672" s="12">
        <f t="shared" si="83"/>
        <v>1.5771188888804299</v>
      </c>
    </row>
    <row r="1673" spans="11:16" ht="12.5" x14ac:dyDescent="0.25">
      <c r="K1673" s="38">
        <v>43392</v>
      </c>
      <c r="L1673" s="4">
        <f t="shared" si="81"/>
        <v>2018</v>
      </c>
      <c r="M1673" s="12">
        <f>IF(L1673=2012,M1672,M1672*(1+Data_FRED!C1535))</f>
        <v>1.8794246411141533</v>
      </c>
      <c r="N1673" s="4">
        <f t="shared" si="82"/>
        <v>1</v>
      </c>
      <c r="O1673" s="19">
        <f>+N1673*(Data_FRED!C1535)</f>
        <v>-3.6123513910236955E-4</v>
      </c>
      <c r="P1673" s="12">
        <f t="shared" si="83"/>
        <v>1.5765491781192242</v>
      </c>
    </row>
    <row r="1674" spans="11:16" ht="12.5" x14ac:dyDescent="0.25">
      <c r="K1674" s="38">
        <v>43395</v>
      </c>
      <c r="L1674" s="4">
        <f t="shared" si="81"/>
        <v>2018</v>
      </c>
      <c r="M1674" s="12">
        <f>IF(L1674=2012,M1673,M1673*(1+Data_FRED!C1536))</f>
        <v>1.8713266814893696</v>
      </c>
      <c r="N1674" s="4">
        <f t="shared" si="82"/>
        <v>1</v>
      </c>
      <c r="O1674" s="19">
        <f>+N1674*(Data_FRED!C1536)</f>
        <v>-4.3087439887895167E-3</v>
      </c>
      <c r="P1674" s="12">
        <f t="shared" si="83"/>
        <v>1.569756231324972</v>
      </c>
    </row>
    <row r="1675" spans="11:16" ht="12.5" x14ac:dyDescent="0.25">
      <c r="K1675" s="38">
        <v>43396</v>
      </c>
      <c r="L1675" s="4">
        <f t="shared" si="81"/>
        <v>2018</v>
      </c>
      <c r="M1675" s="12">
        <f>IF(L1675=2012,M1674,M1674*(1+Data_FRED!C1537))</f>
        <v>1.8609836767953807</v>
      </c>
      <c r="N1675" s="4">
        <f t="shared" si="82"/>
        <v>1</v>
      </c>
      <c r="O1675" s="19">
        <f>+N1675*(Data_FRED!C1537)</f>
        <v>-5.5270973242133609E-3</v>
      </c>
      <c r="P1675" s="12">
        <f t="shared" si="83"/>
        <v>1.5610800358591483</v>
      </c>
    </row>
    <row r="1676" spans="11:16" ht="12.5" x14ac:dyDescent="0.25">
      <c r="K1676" s="38">
        <v>43397</v>
      </c>
      <c r="L1676" s="4">
        <f t="shared" si="81"/>
        <v>2018</v>
      </c>
      <c r="M1676" s="12">
        <f>IF(L1676=2012,M1675,M1675*(1+Data_FRED!C1538))</f>
        <v>1.802640290176178</v>
      </c>
      <c r="N1676" s="4">
        <f t="shared" si="82"/>
        <v>1</v>
      </c>
      <c r="O1676" s="19">
        <f>+N1676*(Data_FRED!C1538)</f>
        <v>-3.135083200711912E-2</v>
      </c>
      <c r="P1676" s="12">
        <f t="shared" si="83"/>
        <v>1.5121388779052607</v>
      </c>
    </row>
    <row r="1677" spans="11:16" ht="12.5" x14ac:dyDescent="0.25">
      <c r="K1677" s="38">
        <v>43398</v>
      </c>
      <c r="L1677" s="4">
        <f t="shared" si="81"/>
        <v>2018</v>
      </c>
      <c r="M1677" s="12">
        <f>IF(L1677=2012,M1676,M1676*(1+Data_FRED!C1539))</f>
        <v>1.8359057264396339</v>
      </c>
      <c r="N1677" s="4">
        <f t="shared" si="82"/>
        <v>1</v>
      </c>
      <c r="O1677" s="19">
        <f>+N1677*(Data_FRED!C1539)</f>
        <v>1.8453729479332191E-2</v>
      </c>
      <c r="P1677" s="12">
        <f t="shared" si="83"/>
        <v>1.5400434796933051</v>
      </c>
    </row>
    <row r="1678" spans="11:16" ht="12.5" x14ac:dyDescent="0.25">
      <c r="K1678" s="38">
        <v>43399</v>
      </c>
      <c r="L1678" s="4">
        <f t="shared" si="81"/>
        <v>2018</v>
      </c>
      <c r="M1678" s="12">
        <f>IF(L1678=2012,M1677,M1677*(1+Data_FRED!C1540))</f>
        <v>1.8038157637208887</v>
      </c>
      <c r="N1678" s="4">
        <f t="shared" si="82"/>
        <v>1</v>
      </c>
      <c r="O1678" s="19">
        <f>+N1678*(Data_FRED!C1540)</f>
        <v>-1.7479090705260276E-2</v>
      </c>
      <c r="P1678" s="12">
        <f t="shared" si="83"/>
        <v>1.5131249200217012</v>
      </c>
    </row>
    <row r="1679" spans="11:16" ht="12.5" x14ac:dyDescent="0.25">
      <c r="K1679" s="38">
        <v>43402</v>
      </c>
      <c r="L1679" s="4">
        <f t="shared" si="81"/>
        <v>2018</v>
      </c>
      <c r="M1679" s="12">
        <f>IF(L1679=2012,M1678,M1678*(1+Data_FRED!C1541))</f>
        <v>1.7919444367001502</v>
      </c>
      <c r="N1679" s="4">
        <f t="shared" si="82"/>
        <v>1</v>
      </c>
      <c r="O1679" s="19">
        <f>+N1679*(Data_FRED!C1541)</f>
        <v>-6.5812303337732898E-3</v>
      </c>
      <c r="P1679" s="12">
        <f t="shared" si="83"/>
        <v>1.503166696399266</v>
      </c>
    </row>
    <row r="1680" spans="11:16" ht="12.5" x14ac:dyDescent="0.25">
      <c r="K1680" s="38">
        <v>43403</v>
      </c>
      <c r="L1680" s="4">
        <f t="shared" si="81"/>
        <v>2018</v>
      </c>
      <c r="M1680" s="12">
        <f>IF(L1680=2012,M1679,M1679*(1+Data_FRED!C1542))</f>
        <v>1.8198008699952759</v>
      </c>
      <c r="N1680" s="4">
        <f t="shared" si="82"/>
        <v>1</v>
      </c>
      <c r="O1680" s="19">
        <f>+N1680*(Data_FRED!C1542)</f>
        <v>1.5545366655688744E-2</v>
      </c>
      <c r="P1680" s="12">
        <f t="shared" si="83"/>
        <v>1.526533973839413</v>
      </c>
    </row>
    <row r="1681" spans="11:16" ht="12.5" x14ac:dyDescent="0.25">
      <c r="K1681" s="38">
        <v>43404</v>
      </c>
      <c r="L1681" s="4">
        <f t="shared" ref="L1681:L1744" si="84">+YEAR(K1681)</f>
        <v>2018</v>
      </c>
      <c r="M1681" s="12">
        <f>IF(L1681=2012,M1680,M1680*(1+Data_FRED!C1543))</f>
        <v>1.8394416872002985</v>
      </c>
      <c r="N1681" s="4">
        <f t="shared" ref="N1681:N1744" si="85">+SUMIF($C$143:$C$153,L1681,$D$143:$D$153)</f>
        <v>1</v>
      </c>
      <c r="O1681" s="19">
        <f>+N1681*(Data_FRED!C1543)</f>
        <v>1.0792838671999127E-2</v>
      </c>
      <c r="P1681" s="12">
        <f t="shared" ref="P1681:P1744" si="86">P1680*(1+O1681)</f>
        <v>1.5430096087463876</v>
      </c>
    </row>
    <row r="1682" spans="11:16" ht="12.5" x14ac:dyDescent="0.25">
      <c r="K1682" s="38">
        <v>43405</v>
      </c>
      <c r="L1682" s="4">
        <f t="shared" si="84"/>
        <v>2018</v>
      </c>
      <c r="M1682" s="12">
        <f>IF(L1682=2012,M1681,M1681*(1+Data_FRED!C1544))</f>
        <v>1.8587603361538223</v>
      </c>
      <c r="N1682" s="4">
        <f t="shared" si="85"/>
        <v>1</v>
      </c>
      <c r="O1682" s="19">
        <f>+N1682*(Data_FRED!C1544)</f>
        <v>1.0502452503904892E-2</v>
      </c>
      <c r="P1682" s="12">
        <f t="shared" si="86"/>
        <v>1.5592149938753153</v>
      </c>
    </row>
    <row r="1683" spans="11:16" ht="12.5" x14ac:dyDescent="0.25">
      <c r="K1683" s="38">
        <v>43406</v>
      </c>
      <c r="L1683" s="4">
        <f t="shared" si="84"/>
        <v>2018</v>
      </c>
      <c r="M1683" s="12">
        <f>IF(L1683=2012,M1682,M1682*(1+Data_FRED!C1545))</f>
        <v>1.8469819298846817</v>
      </c>
      <c r="N1683" s="4">
        <f t="shared" si="85"/>
        <v>1</v>
      </c>
      <c r="O1683" s="19">
        <f>+N1683*(Data_FRED!C1545)</f>
        <v>-6.3366998101070391E-3</v>
      </c>
      <c r="P1683" s="12">
        <f t="shared" si="86"/>
        <v>1.5493347165197093</v>
      </c>
    </row>
    <row r="1684" spans="11:16" ht="12.5" x14ac:dyDescent="0.25">
      <c r="K1684" s="38">
        <v>43409</v>
      </c>
      <c r="L1684" s="4">
        <f t="shared" si="84"/>
        <v>2018</v>
      </c>
      <c r="M1684" s="12">
        <f>IF(L1684=2012,M1683,M1683*(1+Data_FRED!C1546))</f>
        <v>1.8572967584486717</v>
      </c>
      <c r="N1684" s="4">
        <f t="shared" si="85"/>
        <v>1</v>
      </c>
      <c r="O1684" s="19">
        <f>+N1684*(Data_FRED!C1546)</f>
        <v>5.5846938170283911E-3</v>
      </c>
      <c r="P1684" s="12">
        <f t="shared" si="86"/>
        <v>1.5579872765315643</v>
      </c>
    </row>
    <row r="1685" spans="11:16" ht="12.5" x14ac:dyDescent="0.25">
      <c r="K1685" s="38">
        <v>43410</v>
      </c>
      <c r="L1685" s="4">
        <f t="shared" si="84"/>
        <v>2018</v>
      </c>
      <c r="M1685" s="12">
        <f>IF(L1685=2012,M1684,M1684*(1+Data_FRED!C1547))</f>
        <v>1.8688859686541373</v>
      </c>
      <c r="N1685" s="4">
        <f t="shared" si="85"/>
        <v>1</v>
      </c>
      <c r="O1685" s="19">
        <f>+N1685*(Data_FRED!C1547)</f>
        <v>6.2398268627495259E-3</v>
      </c>
      <c r="P1685" s="12">
        <f t="shared" si="86"/>
        <v>1.567708847391488</v>
      </c>
    </row>
    <row r="1686" spans="11:16" ht="12.5" x14ac:dyDescent="0.25">
      <c r="K1686" s="38">
        <v>43411</v>
      </c>
      <c r="L1686" s="4">
        <f t="shared" si="84"/>
        <v>2018</v>
      </c>
      <c r="M1686" s="12">
        <f>IF(L1686=2012,M1685,M1685*(1+Data_FRED!C1548))</f>
        <v>1.9081084635274999</v>
      </c>
      <c r="N1686" s="4">
        <f t="shared" si="85"/>
        <v>1</v>
      </c>
      <c r="O1686" s="19">
        <f>+N1686*(Data_FRED!C1548)</f>
        <v>2.0987099015788779E-2</v>
      </c>
      <c r="P1686" s="12">
        <f t="shared" si="86"/>
        <v>1.6006105081996211</v>
      </c>
    </row>
    <row r="1687" spans="11:16" ht="12.5" x14ac:dyDescent="0.25">
      <c r="K1687" s="38">
        <v>43412</v>
      </c>
      <c r="L1687" s="4">
        <f t="shared" si="84"/>
        <v>2018</v>
      </c>
      <c r="M1687" s="12">
        <f>IF(L1687=2012,M1686,M1686*(1+Data_FRED!C1549))</f>
        <v>1.903315037476369</v>
      </c>
      <c r="N1687" s="4">
        <f t="shared" si="85"/>
        <v>1</v>
      </c>
      <c r="O1687" s="19">
        <f>+N1687*(Data_FRED!C1549)</f>
        <v>-2.5121349979599032E-3</v>
      </c>
      <c r="P1687" s="12">
        <f t="shared" si="86"/>
        <v>1.5965895585238705</v>
      </c>
    </row>
    <row r="1688" spans="11:16" ht="12.5" x14ac:dyDescent="0.25">
      <c r="K1688" s="38">
        <v>43413</v>
      </c>
      <c r="L1688" s="4">
        <f t="shared" si="84"/>
        <v>2018</v>
      </c>
      <c r="M1688" s="12">
        <f>IF(L1688=2012,M1687,M1687*(1+Data_FRED!C1550))</f>
        <v>1.8857254343266083</v>
      </c>
      <c r="N1688" s="4">
        <f t="shared" si="85"/>
        <v>1</v>
      </c>
      <c r="O1688" s="19">
        <f>+N1688*(Data_FRED!C1550)</f>
        <v>-9.2415615930208604E-3</v>
      </c>
      <c r="P1688" s="12">
        <f t="shared" si="86"/>
        <v>1.5818345777799983</v>
      </c>
    </row>
    <row r="1689" spans="11:16" ht="12.5" x14ac:dyDescent="0.25">
      <c r="K1689" s="38">
        <v>43417</v>
      </c>
      <c r="L1689" s="4">
        <f t="shared" si="84"/>
        <v>2018</v>
      </c>
      <c r="M1689" s="12">
        <f>IF(L1689=2012,M1688,M1688*(1+Data_FRED!C1551))</f>
        <v>1.8829288951037428</v>
      </c>
      <c r="N1689" s="4">
        <f t="shared" si="85"/>
        <v>1</v>
      </c>
      <c r="O1689" s="19">
        <f>+N1689*(Data_FRED!C1551)</f>
        <v>-1.4830044565126614E-3</v>
      </c>
      <c r="P1689" s="12">
        <f t="shared" si="86"/>
        <v>1.5794887100516848</v>
      </c>
    </row>
    <row r="1690" spans="11:16" ht="12.5" x14ac:dyDescent="0.25">
      <c r="K1690" s="38">
        <v>43418</v>
      </c>
      <c r="L1690" s="4">
        <f t="shared" si="84"/>
        <v>2018</v>
      </c>
      <c r="M1690" s="12">
        <f>IF(L1690=2012,M1689,M1689*(1+Data_FRED!C1552))</f>
        <v>1.8686257099496821</v>
      </c>
      <c r="N1690" s="4">
        <f t="shared" si="85"/>
        <v>1</v>
      </c>
      <c r="O1690" s="19">
        <f>+N1690*(Data_FRED!C1552)</f>
        <v>-7.5962428487097063E-3</v>
      </c>
      <c r="P1690" s="12">
        <f t="shared" si="86"/>
        <v>1.5674905302333368</v>
      </c>
    </row>
    <row r="1691" spans="11:16" ht="12.5" x14ac:dyDescent="0.25">
      <c r="K1691" s="38">
        <v>43419</v>
      </c>
      <c r="L1691" s="4">
        <f t="shared" si="84"/>
        <v>2018</v>
      </c>
      <c r="M1691" s="12">
        <f>IF(L1691=2012,M1690,M1690*(1+Data_FRED!C1553))</f>
        <v>1.888317436321626</v>
      </c>
      <c r="N1691" s="4">
        <f t="shared" si="85"/>
        <v>1</v>
      </c>
      <c r="O1691" s="19">
        <f>+N1691*(Data_FRED!C1553)</f>
        <v>1.0538079545354202E-2</v>
      </c>
      <c r="P1691" s="12">
        <f t="shared" si="86"/>
        <v>1.5840088701275252</v>
      </c>
    </row>
    <row r="1692" spans="11:16" ht="12.5" x14ac:dyDescent="0.25">
      <c r="K1692" s="38">
        <v>43420</v>
      </c>
      <c r="L1692" s="4">
        <f t="shared" si="84"/>
        <v>2018</v>
      </c>
      <c r="M1692" s="12">
        <f>IF(L1692=2012,M1691,M1691*(1+Data_FRED!C1554))</f>
        <v>1.8925110353167354</v>
      </c>
      <c r="N1692" s="4">
        <f t="shared" si="85"/>
        <v>1</v>
      </c>
      <c r="O1692" s="19">
        <f>+N1692*(Data_FRED!C1554)</f>
        <v>2.2208125151236689E-3</v>
      </c>
      <c r="P1692" s="12">
        <f t="shared" si="86"/>
        <v>1.5875266568503714</v>
      </c>
    </row>
    <row r="1693" spans="11:16" ht="12.5" x14ac:dyDescent="0.25">
      <c r="K1693" s="38">
        <v>43423</v>
      </c>
      <c r="L1693" s="4">
        <f t="shared" si="84"/>
        <v>2018</v>
      </c>
      <c r="M1693" s="12">
        <f>IF(L1693=2012,M1692,M1692*(1+Data_FRED!C1555))</f>
        <v>1.8607487447164104</v>
      </c>
      <c r="N1693" s="4">
        <f t="shared" si="85"/>
        <v>1</v>
      </c>
      <c r="O1693" s="19">
        <f>+N1693*(Data_FRED!C1555)</f>
        <v>-1.6783146839093228E-2</v>
      </c>
      <c r="P1693" s="12">
        <f t="shared" si="86"/>
        <v>1.5608829638574768</v>
      </c>
    </row>
    <row r="1694" spans="11:16" ht="12.5" x14ac:dyDescent="0.25">
      <c r="K1694" s="38">
        <v>43424</v>
      </c>
      <c r="L1694" s="4">
        <f t="shared" si="84"/>
        <v>2018</v>
      </c>
      <c r="M1694" s="12">
        <f>IF(L1694=2012,M1693,M1693*(1+Data_FRED!C1556))</f>
        <v>1.8266636196320183</v>
      </c>
      <c r="N1694" s="4">
        <f t="shared" si="85"/>
        <v>1</v>
      </c>
      <c r="O1694" s="19">
        <f>+N1694*(Data_FRED!C1556)</f>
        <v>-1.8317962154308476E-2</v>
      </c>
      <c r="P1694" s="12">
        <f t="shared" si="86"/>
        <v>1.5322907687982308</v>
      </c>
    </row>
    <row r="1695" spans="11:16" ht="12.5" x14ac:dyDescent="0.25">
      <c r="K1695" s="38">
        <v>43425</v>
      </c>
      <c r="L1695" s="4">
        <f t="shared" si="84"/>
        <v>2018</v>
      </c>
      <c r="M1695" s="12">
        <f>IF(L1695=2012,M1694,M1694*(1+Data_FRED!C1557))</f>
        <v>1.832214219161971</v>
      </c>
      <c r="N1695" s="4">
        <f t="shared" si="85"/>
        <v>1</v>
      </c>
      <c r="O1695" s="19">
        <f>+N1695*(Data_FRED!C1557)</f>
        <v>3.038654446444182E-3</v>
      </c>
      <c r="P1695" s="12">
        <f t="shared" si="86"/>
        <v>1.536946870956085</v>
      </c>
    </row>
    <row r="1696" spans="11:16" ht="12.5" x14ac:dyDescent="0.25">
      <c r="K1696" s="38">
        <v>43427</v>
      </c>
      <c r="L1696" s="4">
        <f t="shared" si="84"/>
        <v>2018</v>
      </c>
      <c r="M1696" s="12">
        <f>IF(L1696=2012,M1695,M1695*(1+Data_FRED!C1558))</f>
        <v>1.8201647214095109</v>
      </c>
      <c r="N1696" s="4">
        <f t="shared" si="85"/>
        <v>1</v>
      </c>
      <c r="O1696" s="19">
        <f>+N1696*(Data_FRED!C1558)</f>
        <v>-6.5764677658551214E-3</v>
      </c>
      <c r="P1696" s="12">
        <f t="shared" si="86"/>
        <v>1.5268391894014104</v>
      </c>
    </row>
    <row r="1697" spans="11:16" ht="12.5" x14ac:dyDescent="0.25">
      <c r="K1697" s="38">
        <v>43430</v>
      </c>
      <c r="L1697" s="4">
        <f t="shared" si="84"/>
        <v>2018</v>
      </c>
      <c r="M1697" s="12">
        <f>IF(L1697=2012,M1696,M1696*(1+Data_FRED!C1559))</f>
        <v>1.8482189500508337</v>
      </c>
      <c r="N1697" s="4">
        <f t="shared" si="85"/>
        <v>1</v>
      </c>
      <c r="O1697" s="19">
        <f>+N1697*(Data_FRED!C1559)</f>
        <v>1.5413016366781477E-2</v>
      </c>
      <c r="P1697" s="12">
        <f t="shared" si="86"/>
        <v>1.5503723868170975</v>
      </c>
    </row>
    <row r="1698" spans="11:16" ht="12.5" x14ac:dyDescent="0.25">
      <c r="K1698" s="38">
        <v>43431</v>
      </c>
      <c r="L1698" s="4">
        <f t="shared" si="84"/>
        <v>2018</v>
      </c>
      <c r="M1698" s="12">
        <f>IF(L1698=2012,M1697,M1697*(1+Data_FRED!C1560))</f>
        <v>1.8542374814201896</v>
      </c>
      <c r="N1698" s="4">
        <f t="shared" si="85"/>
        <v>1</v>
      </c>
      <c r="O1698" s="19">
        <f>+N1698*(Data_FRED!C1560)</f>
        <v>3.2563952280602691E-3</v>
      </c>
      <c r="P1698" s="12">
        <f t="shared" si="86"/>
        <v>1.5554210120592451</v>
      </c>
    </row>
    <row r="1699" spans="11:16" ht="12.5" x14ac:dyDescent="0.25">
      <c r="K1699" s="38">
        <v>43432</v>
      </c>
      <c r="L1699" s="4">
        <f t="shared" si="84"/>
        <v>2018</v>
      </c>
      <c r="M1699" s="12">
        <f>IF(L1699=2012,M1698,M1698*(1+Data_FRED!C1561))</f>
        <v>1.8963546462937446</v>
      </c>
      <c r="N1699" s="4">
        <f t="shared" si="85"/>
        <v>1</v>
      </c>
      <c r="O1699" s="19">
        <f>+N1699*(Data_FRED!C1561)</f>
        <v>2.2714007938884229E-2</v>
      </c>
      <c r="P1699" s="12">
        <f t="shared" si="86"/>
        <v>1.5907508572754663</v>
      </c>
    </row>
    <row r="1700" spans="11:16" ht="12.5" x14ac:dyDescent="0.25">
      <c r="K1700" s="38">
        <v>43433</v>
      </c>
      <c r="L1700" s="4">
        <f t="shared" si="84"/>
        <v>2018</v>
      </c>
      <c r="M1700" s="12">
        <f>IF(L1700=2012,M1699,M1699*(1+Data_FRED!C1562))</f>
        <v>1.8921824602771145</v>
      </c>
      <c r="N1700" s="4">
        <f t="shared" si="85"/>
        <v>1</v>
      </c>
      <c r="O1700" s="19">
        <f>+N1700*(Data_FRED!C1562)</f>
        <v>-2.2001085212538245E-3</v>
      </c>
      <c r="P1700" s="12">
        <f t="shared" si="86"/>
        <v>1.5872510327591827</v>
      </c>
    </row>
    <row r="1701" spans="11:16" ht="12.5" x14ac:dyDescent="0.25">
      <c r="K1701" s="38">
        <v>43434</v>
      </c>
      <c r="L1701" s="4">
        <f t="shared" si="84"/>
        <v>2018</v>
      </c>
      <c r="M1701" s="12">
        <f>IF(L1701=2012,M1700,M1700*(1+Data_FRED!C1563))</f>
        <v>1.9076079181405081</v>
      </c>
      <c r="N1701" s="4">
        <f t="shared" si="85"/>
        <v>1</v>
      </c>
      <c r="O1701" s="19">
        <f>+N1701*(Data_FRED!C1563)</f>
        <v>8.1522042335888112E-3</v>
      </c>
      <c r="P1701" s="12">
        <f t="shared" si="86"/>
        <v>1.6001906273482103</v>
      </c>
    </row>
    <row r="1702" spans="11:16" ht="12.5" x14ac:dyDescent="0.25">
      <c r="K1702" s="38">
        <v>43437</v>
      </c>
      <c r="L1702" s="4">
        <f t="shared" si="84"/>
        <v>2018</v>
      </c>
      <c r="M1702" s="12">
        <f>IF(L1702=2012,M1701,M1701*(1+Data_FRED!C1564))</f>
        <v>1.9283663768208896</v>
      </c>
      <c r="N1702" s="4">
        <f t="shared" si="85"/>
        <v>1</v>
      </c>
      <c r="O1702" s="19">
        <f>+N1702*(Data_FRED!C1564)</f>
        <v>1.0881931492828126E-2</v>
      </c>
      <c r="P1702" s="12">
        <f t="shared" si="86"/>
        <v>1.6176037921304791</v>
      </c>
    </row>
    <row r="1703" spans="11:16" ht="12.5" x14ac:dyDescent="0.25">
      <c r="K1703" s="38">
        <v>43438</v>
      </c>
      <c r="L1703" s="4">
        <f t="shared" si="84"/>
        <v>2018</v>
      </c>
      <c r="M1703" s="12">
        <f>IF(L1703=2012,M1702,M1702*(1+Data_FRED!C1565))</f>
        <v>1.8649227208774366</v>
      </c>
      <c r="N1703" s="4">
        <f t="shared" si="85"/>
        <v>1</v>
      </c>
      <c r="O1703" s="19">
        <f>+N1703*(Data_FRED!C1565)</f>
        <v>-3.2900208542344787E-2</v>
      </c>
      <c r="P1703" s="12">
        <f t="shared" si="86"/>
        <v>1.5643842900304987</v>
      </c>
    </row>
    <row r="1704" spans="11:16" ht="12.5" x14ac:dyDescent="0.25">
      <c r="K1704" s="38">
        <v>43440</v>
      </c>
      <c r="L1704" s="4">
        <f t="shared" si="84"/>
        <v>2018</v>
      </c>
      <c r="M1704" s="12">
        <f>IF(L1704=2012,M1703,M1703*(1+Data_FRED!C1566))</f>
        <v>1.8620817943909955</v>
      </c>
      <c r="N1704" s="4">
        <f t="shared" si="85"/>
        <v>1</v>
      </c>
      <c r="O1704" s="19">
        <f>+N1704*(Data_FRED!C1566)</f>
        <v>-1.5233481015795478E-3</v>
      </c>
      <c r="P1704" s="12">
        <f t="shared" si="86"/>
        <v>1.5620011881921401</v>
      </c>
    </row>
    <row r="1705" spans="11:16" ht="12.5" x14ac:dyDescent="0.25">
      <c r="K1705" s="38">
        <v>43441</v>
      </c>
      <c r="L1705" s="4">
        <f t="shared" si="84"/>
        <v>2018</v>
      </c>
      <c r="M1705" s="12">
        <f>IF(L1705=2012,M1704,M1704*(1+Data_FRED!C1567))</f>
        <v>1.8181433987490077</v>
      </c>
      <c r="N1705" s="4">
        <f t="shared" si="85"/>
        <v>1</v>
      </c>
      <c r="O1705" s="19">
        <f>+N1705*(Data_FRED!C1567)</f>
        <v>-2.3596383238556007E-2</v>
      </c>
      <c r="P1705" s="12">
        <f t="shared" si="86"/>
        <v>1.5251436095364785</v>
      </c>
    </row>
    <row r="1706" spans="11:16" ht="12.5" x14ac:dyDescent="0.25">
      <c r="K1706" s="38">
        <v>43444</v>
      </c>
      <c r="L1706" s="4">
        <f t="shared" si="84"/>
        <v>2018</v>
      </c>
      <c r="M1706" s="12">
        <f>IF(L1706=2012,M1705,M1705*(1+Data_FRED!C1568))</f>
        <v>1.8213445020158552</v>
      </c>
      <c r="N1706" s="4">
        <f t="shared" si="85"/>
        <v>1</v>
      </c>
      <c r="O1706" s="19">
        <f>+N1706*(Data_FRED!C1568)</f>
        <v>1.7606440003852311E-3</v>
      </c>
      <c r="P1706" s="12">
        <f t="shared" si="86"/>
        <v>1.5278288444823349</v>
      </c>
    </row>
    <row r="1707" spans="11:16" ht="12.5" x14ac:dyDescent="0.25">
      <c r="K1707" s="38">
        <v>43445</v>
      </c>
      <c r="L1707" s="4">
        <f t="shared" si="84"/>
        <v>2018</v>
      </c>
      <c r="M1707" s="12">
        <f>IF(L1707=2012,M1706,M1706*(1+Data_FRED!C1569))</f>
        <v>1.8206953167471018</v>
      </c>
      <c r="N1707" s="4">
        <f t="shared" si="85"/>
        <v>1</v>
      </c>
      <c r="O1707" s="19">
        <f>+N1707*(Data_FRED!C1569)</f>
        <v>-3.564318930519869E-4</v>
      </c>
      <c r="P1707" s="12">
        <f t="shared" si="86"/>
        <v>1.5272842775550366</v>
      </c>
    </row>
    <row r="1708" spans="11:16" ht="12.5" x14ac:dyDescent="0.25">
      <c r="K1708" s="38">
        <v>43446</v>
      </c>
      <c r="L1708" s="4">
        <f t="shared" si="84"/>
        <v>2018</v>
      </c>
      <c r="M1708" s="12">
        <f>IF(L1708=2012,M1707,M1707*(1+Data_FRED!C1570))</f>
        <v>1.830535913365066</v>
      </c>
      <c r="N1708" s="4">
        <f t="shared" si="85"/>
        <v>1</v>
      </c>
      <c r="O1708" s="19">
        <f>+N1708*(Data_FRED!C1570)</f>
        <v>5.4048563356254914E-3</v>
      </c>
      <c r="P1708" s="12">
        <f t="shared" si="86"/>
        <v>1.5355390296588811</v>
      </c>
    </row>
    <row r="1709" spans="11:16" ht="12.5" x14ac:dyDescent="0.25">
      <c r="K1709" s="38">
        <v>43447</v>
      </c>
      <c r="L1709" s="4">
        <f t="shared" si="84"/>
        <v>2018</v>
      </c>
      <c r="M1709" s="12">
        <f>IF(L1709=2012,M1708,M1708*(1+Data_FRED!C1571))</f>
        <v>1.8301699173610915</v>
      </c>
      <c r="N1709" s="4">
        <f t="shared" si="85"/>
        <v>1</v>
      </c>
      <c r="O1709" s="19">
        <f>+N1709*(Data_FRED!C1571)</f>
        <v>-1.999392643992198E-4</v>
      </c>
      <c r="P1709" s="12">
        <f t="shared" si="86"/>
        <v>1.5352320151148349</v>
      </c>
    </row>
    <row r="1710" spans="11:16" ht="12.5" x14ac:dyDescent="0.25">
      <c r="K1710" s="38">
        <v>43448</v>
      </c>
      <c r="L1710" s="4">
        <f t="shared" si="84"/>
        <v>2018</v>
      </c>
      <c r="M1710" s="12">
        <f>IF(L1710=2012,M1709,M1709*(1+Data_FRED!C1572))</f>
        <v>1.7949003857394215</v>
      </c>
      <c r="N1710" s="4">
        <f t="shared" si="85"/>
        <v>1</v>
      </c>
      <c r="O1710" s="19">
        <f>+N1710*(Data_FRED!C1572)</f>
        <v>-1.9271178750727643E-2</v>
      </c>
      <c r="P1710" s="12">
        <f t="shared" si="86"/>
        <v>1.5056462845277172</v>
      </c>
    </row>
    <row r="1711" spans="11:16" ht="12.5" x14ac:dyDescent="0.25">
      <c r="K1711" s="38">
        <v>43451</v>
      </c>
      <c r="L1711" s="4">
        <f t="shared" si="84"/>
        <v>2018</v>
      </c>
      <c r="M1711" s="12">
        <f>IF(L1711=2012,M1710,M1710*(1+Data_FRED!C1573))</f>
        <v>1.7572213332029796</v>
      </c>
      <c r="N1711" s="4">
        <f t="shared" si="85"/>
        <v>1</v>
      </c>
      <c r="O1711" s="19">
        <f>+N1711*(Data_FRED!C1573)</f>
        <v>-2.0992280594401735E-2</v>
      </c>
      <c r="P1711" s="12">
        <f t="shared" si="86"/>
        <v>1.4740393352469929</v>
      </c>
    </row>
    <row r="1712" spans="11:16" ht="12.5" x14ac:dyDescent="0.25">
      <c r="K1712" s="38">
        <v>43452</v>
      </c>
      <c r="L1712" s="4">
        <f t="shared" si="84"/>
        <v>2018</v>
      </c>
      <c r="M1712" s="12">
        <f>IF(L1712=2012,M1711,M1711*(1+Data_FRED!C1574))</f>
        <v>1.7573731718131973</v>
      </c>
      <c r="N1712" s="4">
        <f t="shared" si="85"/>
        <v>1</v>
      </c>
      <c r="O1712" s="19">
        <f>+N1712*(Data_FRED!C1574)</f>
        <v>8.6408358098435416E-5</v>
      </c>
      <c r="P1712" s="12">
        <f t="shared" si="86"/>
        <v>1.4741667045657243</v>
      </c>
    </row>
    <row r="1713" spans="11:16" ht="12.5" x14ac:dyDescent="0.25">
      <c r="K1713" s="38">
        <v>43453</v>
      </c>
      <c r="L1713" s="4">
        <f t="shared" si="84"/>
        <v>2018</v>
      </c>
      <c r="M1713" s="12">
        <f>IF(L1713=2012,M1712,M1712*(1+Data_FRED!C1575))</f>
        <v>1.7301066868291879</v>
      </c>
      <c r="N1713" s="4">
        <f t="shared" si="85"/>
        <v>1</v>
      </c>
      <c r="O1713" s="19">
        <f>+N1713*(Data_FRED!C1575)</f>
        <v>-1.5515478113209684E-2</v>
      </c>
      <c r="P1713" s="12">
        <f t="shared" si="86"/>
        <v>1.4512943033258123</v>
      </c>
    </row>
    <row r="1714" spans="11:16" ht="12.5" x14ac:dyDescent="0.25">
      <c r="K1714" s="38">
        <v>43454</v>
      </c>
      <c r="L1714" s="4">
        <f t="shared" si="84"/>
        <v>2018</v>
      </c>
      <c r="M1714" s="12">
        <f>IF(L1714=2012,M1713,M1713*(1+Data_FRED!C1576))</f>
        <v>1.7026018081566612</v>
      </c>
      <c r="N1714" s="4">
        <f t="shared" si="85"/>
        <v>1</v>
      </c>
      <c r="O1714" s="19">
        <f>+N1714*(Data_FRED!C1576)</f>
        <v>-1.5897793403096879E-2</v>
      </c>
      <c r="P1714" s="12">
        <f t="shared" si="86"/>
        <v>1.4282219263244473</v>
      </c>
    </row>
    <row r="1715" spans="11:16" ht="12.5" x14ac:dyDescent="0.25">
      <c r="K1715" s="38">
        <v>43455</v>
      </c>
      <c r="L1715" s="4">
        <f t="shared" si="84"/>
        <v>2018</v>
      </c>
      <c r="M1715" s="12">
        <f>IF(L1715=2012,M1714,M1714*(1+Data_FRED!C1577))</f>
        <v>1.667182241108595</v>
      </c>
      <c r="N1715" s="4">
        <f t="shared" si="85"/>
        <v>1</v>
      </c>
      <c r="O1715" s="19">
        <f>+N1715*(Data_FRED!C1577)</f>
        <v>-2.0803200653483116E-2</v>
      </c>
      <c r="P1715" s="12">
        <f t="shared" si="86"/>
        <v>1.3985103390134157</v>
      </c>
    </row>
    <row r="1716" spans="11:16" ht="12.5" x14ac:dyDescent="0.25">
      <c r="K1716" s="38">
        <v>43458</v>
      </c>
      <c r="L1716" s="4">
        <f t="shared" si="84"/>
        <v>2018</v>
      </c>
      <c r="M1716" s="12">
        <f>IF(L1716=2012,M1715,M1715*(1+Data_FRED!C1578))</f>
        <v>1.6213571265336968</v>
      </c>
      <c r="N1716" s="4">
        <f t="shared" si="85"/>
        <v>1</v>
      </c>
      <c r="O1716" s="19">
        <f>+N1716*(Data_FRED!C1578)</f>
        <v>-2.7486565922407408E-2</v>
      </c>
      <c r="P1716" s="12">
        <f t="shared" si="86"/>
        <v>1.3600700923869551</v>
      </c>
    </row>
    <row r="1717" spans="11:16" ht="12.5" x14ac:dyDescent="0.25">
      <c r="K1717" s="38">
        <v>43460</v>
      </c>
      <c r="L1717" s="4">
        <f t="shared" si="84"/>
        <v>2018</v>
      </c>
      <c r="M1717" s="12">
        <f>IF(L1717=2012,M1716,M1716*(1+Data_FRED!C1579))</f>
        <v>1.6998360630241098</v>
      </c>
      <c r="N1717" s="4">
        <f t="shared" si="85"/>
        <v>1</v>
      </c>
      <c r="O1717" s="19">
        <f>+N1717*(Data_FRED!C1579)</f>
        <v>4.8403238994109442E-2</v>
      </c>
      <c r="P1717" s="12">
        <f t="shared" si="86"/>
        <v>1.4259018901175013</v>
      </c>
    </row>
    <row r="1718" spans="11:16" ht="12.5" x14ac:dyDescent="0.25">
      <c r="K1718" s="38">
        <v>43461</v>
      </c>
      <c r="L1718" s="4">
        <f t="shared" si="84"/>
        <v>2018</v>
      </c>
      <c r="M1718" s="12">
        <f>IF(L1718=2012,M1717,M1717*(1+Data_FRED!C1580))</f>
        <v>1.7143291675141437</v>
      </c>
      <c r="N1718" s="4">
        <f t="shared" si="85"/>
        <v>1</v>
      </c>
      <c r="O1718" s="19">
        <f>+N1718*(Data_FRED!C1580)</f>
        <v>8.5261777916688236E-3</v>
      </c>
      <c r="P1718" s="12">
        <f t="shared" si="86"/>
        <v>1.4380593831461197</v>
      </c>
    </row>
    <row r="1719" spans="11:16" ht="12.5" x14ac:dyDescent="0.25">
      <c r="K1719" s="38">
        <v>43462</v>
      </c>
      <c r="L1719" s="4">
        <f t="shared" si="84"/>
        <v>2018</v>
      </c>
      <c r="M1719" s="12">
        <f>IF(L1719=2012,M1718,M1718*(1+Data_FRED!C1581))</f>
        <v>1.7121994245176966</v>
      </c>
      <c r="N1719" s="4">
        <f t="shared" si="85"/>
        <v>1</v>
      </c>
      <c r="O1719" s="19">
        <f>+N1719*(Data_FRED!C1581)</f>
        <v>-1.2423185913211249E-3</v>
      </c>
      <c r="P1719" s="12">
        <f t="shared" si="86"/>
        <v>1.4362728552390134</v>
      </c>
    </row>
    <row r="1720" spans="11:16" ht="12.5" x14ac:dyDescent="0.25">
      <c r="K1720" s="38">
        <v>43465</v>
      </c>
      <c r="L1720" s="4">
        <f t="shared" si="84"/>
        <v>2018</v>
      </c>
      <c r="M1720" s="12">
        <f>IF(L1720=2012,M1719,M1719*(1+Data_FRED!C1582))</f>
        <v>1.7266787810256503</v>
      </c>
      <c r="N1720" s="4">
        <f t="shared" si="85"/>
        <v>1</v>
      </c>
      <c r="O1720" s="19">
        <f>+N1720*(Data_FRED!C1582)</f>
        <v>8.4565829777873986E-3</v>
      </c>
      <c r="P1720" s="12">
        <f t="shared" si="86"/>
        <v>1.4484188158180857</v>
      </c>
    </row>
    <row r="1721" spans="11:16" ht="12.5" x14ac:dyDescent="0.25">
      <c r="K1721" s="38">
        <v>43467</v>
      </c>
      <c r="L1721" s="4">
        <f t="shared" si="84"/>
        <v>2019</v>
      </c>
      <c r="M1721" s="12">
        <f>IF(L1721=2012,M1720,M1720*(1+Data_FRED!C1583))</f>
        <v>1.7288677268481656</v>
      </c>
      <c r="N1721" s="4">
        <f t="shared" si="85"/>
        <v>-1</v>
      </c>
      <c r="O1721" s="19">
        <f>+N1721*(Data_FRED!C1583)</f>
        <v>-1.2677203464647186E-3</v>
      </c>
      <c r="P1721" s="12">
        <f t="shared" si="86"/>
        <v>1.4465826258150709</v>
      </c>
    </row>
    <row r="1722" spans="11:16" ht="12.5" x14ac:dyDescent="0.25">
      <c r="K1722" s="38">
        <v>43468</v>
      </c>
      <c r="L1722" s="4">
        <f t="shared" si="84"/>
        <v>2019</v>
      </c>
      <c r="M1722" s="12">
        <f>IF(L1722=2012,M1721,M1721*(1+Data_FRED!C1584))</f>
        <v>1.6855279930484255</v>
      </c>
      <c r="N1722" s="4">
        <f t="shared" si="85"/>
        <v>-1</v>
      </c>
      <c r="O1722" s="19">
        <f>+N1722*(Data_FRED!C1584)</f>
        <v>2.5068276263535243E-2</v>
      </c>
      <c r="P1722" s="12">
        <f t="shared" si="86"/>
        <v>1.4828459587170333</v>
      </c>
    </row>
    <row r="1723" spans="11:16" ht="12.5" x14ac:dyDescent="0.25">
      <c r="K1723" s="38">
        <v>43469</v>
      </c>
      <c r="L1723" s="4">
        <f t="shared" si="84"/>
        <v>2019</v>
      </c>
      <c r="M1723" s="12">
        <f>IF(L1723=2012,M1722,M1722*(1+Data_FRED!C1585))</f>
        <v>1.7424303702325552</v>
      </c>
      <c r="N1723" s="4">
        <f t="shared" si="85"/>
        <v>-1</v>
      </c>
      <c r="O1723" s="19">
        <f>+N1723*(Data_FRED!C1585)</f>
        <v>-3.3759378318728883E-2</v>
      </c>
      <c r="P1723" s="12">
        <f t="shared" si="86"/>
        <v>1.4327860010083067</v>
      </c>
    </row>
    <row r="1724" spans="11:16" ht="12.5" x14ac:dyDescent="0.25">
      <c r="K1724" s="38">
        <v>43472</v>
      </c>
      <c r="L1724" s="4">
        <f t="shared" si="84"/>
        <v>2019</v>
      </c>
      <c r="M1724" s="12">
        <f>IF(L1724=2012,M1723,M1723*(1+Data_FRED!C1586))</f>
        <v>1.7546029466916446</v>
      </c>
      <c r="N1724" s="4">
        <f t="shared" si="85"/>
        <v>-1</v>
      </c>
      <c r="O1724" s="19">
        <f>+N1724*(Data_FRED!C1586)</f>
        <v>-6.9859758341247287E-3</v>
      </c>
      <c r="P1724" s="12">
        <f t="shared" si="86"/>
        <v>1.4227765926297904</v>
      </c>
    </row>
    <row r="1725" spans="11:16" ht="12.5" x14ac:dyDescent="0.25">
      <c r="K1725" s="38">
        <v>43473</v>
      </c>
      <c r="L1725" s="4">
        <f t="shared" si="84"/>
        <v>2019</v>
      </c>
      <c r="M1725" s="12">
        <f>IF(L1725=2012,M1724,M1724*(1+Data_FRED!C1587))</f>
        <v>1.771532406043937</v>
      </c>
      <c r="N1725" s="4">
        <f t="shared" si="85"/>
        <v>-1</v>
      </c>
      <c r="O1725" s="19">
        <f>+N1725*(Data_FRED!C1587)</f>
        <v>-9.648598495866724E-3</v>
      </c>
      <c r="P1725" s="12">
        <f t="shared" si="86"/>
        <v>1.4090487925381883</v>
      </c>
    </row>
    <row r="1726" spans="11:16" ht="12.5" x14ac:dyDescent="0.25">
      <c r="K1726" s="38">
        <v>43474</v>
      </c>
      <c r="L1726" s="4">
        <f t="shared" si="84"/>
        <v>2019</v>
      </c>
      <c r="M1726" s="12">
        <f>IF(L1726=2012,M1725,M1725*(1+Data_FRED!C1588))</f>
        <v>1.7787773576302273</v>
      </c>
      <c r="N1726" s="4">
        <f t="shared" si="85"/>
        <v>-1</v>
      </c>
      <c r="O1726" s="19">
        <f>+N1726*(Data_FRED!C1588)</f>
        <v>-4.0896523041704267E-3</v>
      </c>
      <c r="P1726" s="12">
        <f t="shared" si="86"/>
        <v>1.4032862728970958</v>
      </c>
    </row>
    <row r="1727" spans="11:16" ht="12.5" x14ac:dyDescent="0.25">
      <c r="K1727" s="38">
        <v>43475</v>
      </c>
      <c r="L1727" s="4">
        <f t="shared" si="84"/>
        <v>2019</v>
      </c>
      <c r="M1727" s="12">
        <f>IF(L1727=2012,M1726,M1726*(1+Data_FRED!C1589))</f>
        <v>1.7867965620171948</v>
      </c>
      <c r="N1727" s="4">
        <f t="shared" si="85"/>
        <v>-1</v>
      </c>
      <c r="O1727" s="19">
        <f>+N1727*(Data_FRED!C1589)</f>
        <v>-4.508267632578381E-3</v>
      </c>
      <c r="P1727" s="12">
        <f t="shared" si="86"/>
        <v>1.3969598828137524</v>
      </c>
    </row>
    <row r="1728" spans="11:16" ht="12.5" x14ac:dyDescent="0.25">
      <c r="K1728" s="38">
        <v>43476</v>
      </c>
      <c r="L1728" s="4">
        <f t="shared" si="84"/>
        <v>2019</v>
      </c>
      <c r="M1728" s="12">
        <f>IF(L1728=2012,M1727,M1727*(1+Data_FRED!C1590))</f>
        <v>1.7865350577730237</v>
      </c>
      <c r="N1728" s="4">
        <f t="shared" si="85"/>
        <v>-1</v>
      </c>
      <c r="O1728" s="19">
        <f>+N1728*(Data_FRED!C1590)</f>
        <v>1.4635367547150111E-4</v>
      </c>
      <c r="P1728" s="12">
        <f t="shared" si="86"/>
        <v>1.3971643330270884</v>
      </c>
    </row>
    <row r="1729" spans="11:16" ht="12.5" x14ac:dyDescent="0.25">
      <c r="K1729" s="38">
        <v>43479</v>
      </c>
      <c r="L1729" s="4">
        <f t="shared" si="84"/>
        <v>2019</v>
      </c>
      <c r="M1729" s="12">
        <f>IF(L1729=2012,M1728,M1728*(1+Data_FRED!C1591))</f>
        <v>1.7771174589497691</v>
      </c>
      <c r="N1729" s="4">
        <f t="shared" si="85"/>
        <v>-1</v>
      </c>
      <c r="O1729" s="19">
        <f>+N1729*(Data_FRED!C1591)</f>
        <v>5.2714324201361554E-3</v>
      </c>
      <c r="P1729" s="12">
        <f t="shared" si="86"/>
        <v>1.4045293903884652</v>
      </c>
    </row>
    <row r="1730" spans="11:16" ht="12.5" x14ac:dyDescent="0.25">
      <c r="K1730" s="38">
        <v>43480</v>
      </c>
      <c r="L1730" s="4">
        <f t="shared" si="84"/>
        <v>2019</v>
      </c>
      <c r="M1730" s="12">
        <f>IF(L1730=2012,M1729,M1729*(1+Data_FRED!C1592))</f>
        <v>1.7960697800293479</v>
      </c>
      <c r="N1730" s="4">
        <f t="shared" si="85"/>
        <v>-1</v>
      </c>
      <c r="O1730" s="19">
        <f>+N1730*(Data_FRED!C1592)</f>
        <v>-1.06646417681244E-2</v>
      </c>
      <c r="P1730" s="12">
        <f t="shared" si="86"/>
        <v>1.3895505875871701</v>
      </c>
    </row>
    <row r="1731" spans="11:16" ht="12.5" x14ac:dyDescent="0.25">
      <c r="K1731" s="38">
        <v>43481</v>
      </c>
      <c r="L1731" s="4">
        <f t="shared" si="84"/>
        <v>2019</v>
      </c>
      <c r="M1731" s="12">
        <f>IF(L1731=2012,M1730,M1730*(1+Data_FRED!C1593))</f>
        <v>1.8000561603295913</v>
      </c>
      <c r="N1731" s="4">
        <f t="shared" si="85"/>
        <v>-1</v>
      </c>
      <c r="O1731" s="19">
        <f>+N1731*(Data_FRED!C1593)</f>
        <v>-2.2195019060886282E-3</v>
      </c>
      <c r="P1731" s="12">
        <f t="shared" si="86"/>
        <v>1.3864664774094138</v>
      </c>
    </row>
    <row r="1732" spans="11:16" ht="12.5" x14ac:dyDescent="0.25">
      <c r="K1732" s="38">
        <v>43482</v>
      </c>
      <c r="L1732" s="4">
        <f t="shared" si="84"/>
        <v>2019</v>
      </c>
      <c r="M1732" s="12">
        <f>IF(L1732=2012,M1731,M1731*(1+Data_FRED!C1594))</f>
        <v>1.8136695941956336</v>
      </c>
      <c r="N1732" s="4">
        <f t="shared" si="85"/>
        <v>-1</v>
      </c>
      <c r="O1732" s="19">
        <f>+N1732*(Data_FRED!C1594)</f>
        <v>-7.5627828542582029E-3</v>
      </c>
      <c r="P1732" s="12">
        <f t="shared" si="86"/>
        <v>1.3759809325060581</v>
      </c>
    </row>
    <row r="1733" spans="11:16" ht="12.5" x14ac:dyDescent="0.25">
      <c r="K1733" s="38">
        <v>43483</v>
      </c>
      <c r="L1733" s="4">
        <f t="shared" si="84"/>
        <v>2019</v>
      </c>
      <c r="M1733" s="12">
        <f>IF(L1733=2012,M1732,M1732*(1+Data_FRED!C1595))</f>
        <v>1.8374230664414004</v>
      </c>
      <c r="N1733" s="4">
        <f t="shared" si="85"/>
        <v>-1</v>
      </c>
      <c r="O1733" s="19">
        <f>+N1733*(Data_FRED!C1595)</f>
        <v>-1.3096912647036883E-2</v>
      </c>
      <c r="P1733" s="12">
        <f t="shared" si="86"/>
        <v>1.3579598304290381</v>
      </c>
    </row>
    <row r="1734" spans="11:16" ht="12.5" x14ac:dyDescent="0.25">
      <c r="K1734" s="38">
        <v>43487</v>
      </c>
      <c r="L1734" s="4">
        <f t="shared" si="84"/>
        <v>2019</v>
      </c>
      <c r="M1734" s="12">
        <f>IF(L1734=2012,M1733,M1733*(1+Data_FRED!C1596))</f>
        <v>1.8112242535021461</v>
      </c>
      <c r="N1734" s="4">
        <f t="shared" si="85"/>
        <v>-1</v>
      </c>
      <c r="O1734" s="19">
        <f>+N1734*(Data_FRED!C1596)</f>
        <v>1.4258454363476867E-2</v>
      </c>
      <c r="P1734" s="12">
        <f t="shared" si="86"/>
        <v>1.3773222386986455</v>
      </c>
    </row>
    <row r="1735" spans="11:16" ht="12.5" x14ac:dyDescent="0.25">
      <c r="K1735" s="38">
        <v>43488</v>
      </c>
      <c r="L1735" s="4">
        <f t="shared" si="84"/>
        <v>2019</v>
      </c>
      <c r="M1735" s="12">
        <f>IF(L1735=2012,M1734,M1734*(1+Data_FRED!C1597))</f>
        <v>1.8152098005501711</v>
      </c>
      <c r="N1735" s="4">
        <f t="shared" si="85"/>
        <v>-1</v>
      </c>
      <c r="O1735" s="19">
        <f>+N1735*(Data_FRED!C1597)</f>
        <v>-2.200471333308696E-3</v>
      </c>
      <c r="P1735" s="12">
        <f t="shared" si="86"/>
        <v>1.3742914805956605</v>
      </c>
    </row>
    <row r="1736" spans="11:16" ht="12.5" x14ac:dyDescent="0.25">
      <c r="K1736" s="38">
        <v>43489</v>
      </c>
      <c r="L1736" s="4">
        <f t="shared" si="84"/>
        <v>2019</v>
      </c>
      <c r="M1736" s="12">
        <f>IF(L1736=2012,M1735,M1735*(1+Data_FRED!C1598))</f>
        <v>1.8177052276216843</v>
      </c>
      <c r="N1736" s="4">
        <f t="shared" si="85"/>
        <v>-1</v>
      </c>
      <c r="O1736" s="19">
        <f>+N1736*(Data_FRED!C1598)</f>
        <v>-1.3747320396555432E-3</v>
      </c>
      <c r="P1736" s="12">
        <f t="shared" si="86"/>
        <v>1.3724021980654599</v>
      </c>
    </row>
    <row r="1737" spans="11:16" ht="12.5" x14ac:dyDescent="0.25">
      <c r="K1737" s="38">
        <v>43490</v>
      </c>
      <c r="L1737" s="4">
        <f t="shared" si="84"/>
        <v>2019</v>
      </c>
      <c r="M1737" s="12">
        <f>IF(L1737=2012,M1736,M1736*(1+Data_FRED!C1599))</f>
        <v>1.8330700965114715</v>
      </c>
      <c r="N1737" s="4">
        <f t="shared" si="85"/>
        <v>-1</v>
      </c>
      <c r="O1737" s="19">
        <f>+N1737*(Data_FRED!C1599)</f>
        <v>-8.4528936024961705E-3</v>
      </c>
      <c r="P1737" s="12">
        <f t="shared" si="86"/>
        <v>1.3608014283053809</v>
      </c>
    </row>
    <row r="1738" spans="11:16" ht="12.5" x14ac:dyDescent="0.25">
      <c r="K1738" s="38">
        <v>43493</v>
      </c>
      <c r="L1738" s="4">
        <f t="shared" si="84"/>
        <v>2019</v>
      </c>
      <c r="M1738" s="12">
        <f>IF(L1738=2012,M1737,M1737*(1+Data_FRED!C1600))</f>
        <v>1.8186295201855287</v>
      </c>
      <c r="N1738" s="4">
        <f t="shared" si="85"/>
        <v>-1</v>
      </c>
      <c r="O1738" s="19">
        <f>+N1738*(Data_FRED!C1600)</f>
        <v>7.8778091211158478E-3</v>
      </c>
      <c r="P1738" s="12">
        <f t="shared" si="86"/>
        <v>1.3715215622093124</v>
      </c>
    </row>
    <row r="1739" spans="11:16" ht="12.5" x14ac:dyDescent="0.25">
      <c r="K1739" s="38">
        <v>43494</v>
      </c>
      <c r="L1739" s="4">
        <f t="shared" si="84"/>
        <v>2019</v>
      </c>
      <c r="M1739" s="12">
        <f>IF(L1739=2012,M1738,M1738*(1+Data_FRED!C1601))</f>
        <v>1.8159792841296951</v>
      </c>
      <c r="N1739" s="4">
        <f t="shared" si="85"/>
        <v>-1</v>
      </c>
      <c r="O1739" s="19">
        <f>+N1739*(Data_FRED!C1601)</f>
        <v>1.4572709979783426E-3</v>
      </c>
      <c r="P1739" s="12">
        <f t="shared" si="86"/>
        <v>1.373520240805022</v>
      </c>
    </row>
    <row r="1740" spans="11:16" ht="12.5" x14ac:dyDescent="0.25">
      <c r="K1740" s="38">
        <v>43495</v>
      </c>
      <c r="L1740" s="4">
        <f t="shared" si="84"/>
        <v>2019</v>
      </c>
      <c r="M1740" s="12">
        <f>IF(L1740=2012,M1739,M1739*(1+Data_FRED!C1602))</f>
        <v>1.8439991029817862</v>
      </c>
      <c r="N1740" s="4">
        <f t="shared" si="85"/>
        <v>-1</v>
      </c>
      <c r="O1740" s="19">
        <f>+N1740*(Data_FRED!C1602)</f>
        <v>-1.5429591679246102E-2</v>
      </c>
      <c r="P1740" s="12">
        <f t="shared" si="86"/>
        <v>1.3523273843262207</v>
      </c>
    </row>
    <row r="1741" spans="11:16" ht="12.5" x14ac:dyDescent="0.25">
      <c r="K1741" s="38">
        <v>43496</v>
      </c>
      <c r="L1741" s="4">
        <f t="shared" si="84"/>
        <v>2019</v>
      </c>
      <c r="M1741" s="12">
        <f>IF(L1741=2012,M1740,M1740*(1+Data_FRED!C1603))</f>
        <v>1.8597848986969874</v>
      </c>
      <c r="N1741" s="4">
        <f t="shared" si="85"/>
        <v>-1</v>
      </c>
      <c r="O1741" s="19">
        <f>+N1741*(Data_FRED!C1603)</f>
        <v>-8.560630907940894E-3</v>
      </c>
      <c r="P1741" s="12">
        <f t="shared" si="86"/>
        <v>1.3407506087223027</v>
      </c>
    </row>
    <row r="1742" spans="11:16" ht="12.5" x14ac:dyDescent="0.25">
      <c r="K1742" s="38">
        <v>43497</v>
      </c>
      <c r="L1742" s="4">
        <f t="shared" si="84"/>
        <v>2019</v>
      </c>
      <c r="M1742" s="12">
        <f>IF(L1742=2012,M1741,M1741*(1+Data_FRED!C1604))</f>
        <v>1.8614554167725859</v>
      </c>
      <c r="N1742" s="4">
        <f t="shared" si="85"/>
        <v>-1</v>
      </c>
      <c r="O1742" s="19">
        <f>+N1742*(Data_FRED!C1604)</f>
        <v>-8.9823187443282919E-4</v>
      </c>
      <c r="P1742" s="12">
        <f t="shared" si="86"/>
        <v>1.3395463037898832</v>
      </c>
    </row>
    <row r="1743" spans="11:16" ht="12.5" x14ac:dyDescent="0.25">
      <c r="K1743" s="38">
        <v>43500</v>
      </c>
      <c r="L1743" s="4">
        <f t="shared" si="84"/>
        <v>2019</v>
      </c>
      <c r="M1743" s="12">
        <f>IF(L1743=2012,M1742,M1742*(1+Data_FRED!C1605))</f>
        <v>1.8740264747296613</v>
      </c>
      <c r="N1743" s="4">
        <f t="shared" si="85"/>
        <v>-1</v>
      </c>
      <c r="O1743" s="19">
        <f>+N1743*(Data_FRED!C1605)</f>
        <v>-6.7533489353567532E-3</v>
      </c>
      <c r="P1743" s="12">
        <f t="shared" si="86"/>
        <v>1.3304998801853227</v>
      </c>
    </row>
    <row r="1744" spans="11:16" ht="12.5" x14ac:dyDescent="0.25">
      <c r="K1744" s="38">
        <v>43501</v>
      </c>
      <c r="L1744" s="4">
        <f t="shared" si="84"/>
        <v>2019</v>
      </c>
      <c r="M1744" s="12">
        <f>IF(L1744=2012,M1743,M1743*(1+Data_FRED!C1606))</f>
        <v>1.8828295853105608</v>
      </c>
      <c r="N1744" s="4">
        <f t="shared" si="85"/>
        <v>-1</v>
      </c>
      <c r="O1744" s="19">
        <f>+N1744*(Data_FRED!C1606)</f>
        <v>-4.697431279443067E-3</v>
      </c>
      <c r="P1744" s="12">
        <f t="shared" si="86"/>
        <v>1.324249948430845</v>
      </c>
    </row>
    <row r="1745" spans="11:16" ht="12.5" x14ac:dyDescent="0.25">
      <c r="K1745" s="38">
        <v>43502</v>
      </c>
      <c r="L1745" s="4">
        <f t="shared" ref="L1745:L1808" si="87">+YEAR(K1745)</f>
        <v>2019</v>
      </c>
      <c r="M1745" s="12">
        <f>IF(L1745=2012,M1744,M1744*(1+Data_FRED!C1607))</f>
        <v>1.8786365748893437</v>
      </c>
      <c r="N1745" s="4">
        <f t="shared" ref="N1745:N1808" si="88">+SUMIF($C$143:$C$153,L1745,$D$143:$D$153)</f>
        <v>-1</v>
      </c>
      <c r="O1745" s="19">
        <f>+N1745*(Data_FRED!C1607)</f>
        <v>2.2269728784431774E-3</v>
      </c>
      <c r="P1745" s="12">
        <f t="shared" ref="P1745:P1808" si="89">P1744*(1+O1745)</f>
        <v>1.3271990171502803</v>
      </c>
    </row>
    <row r="1746" spans="11:16" ht="12.5" x14ac:dyDescent="0.25">
      <c r="K1746" s="38">
        <v>43503</v>
      </c>
      <c r="L1746" s="4">
        <f t="shared" si="87"/>
        <v>2019</v>
      </c>
      <c r="M1746" s="12">
        <f>IF(L1746=2012,M1745,M1745*(1+Data_FRED!C1608))</f>
        <v>1.8609751894720885</v>
      </c>
      <c r="N1746" s="4">
        <f t="shared" si="88"/>
        <v>-1</v>
      </c>
      <c r="O1746" s="19">
        <f>+N1746*(Data_FRED!C1608)</f>
        <v>9.4011719208093036E-3</v>
      </c>
      <c r="P1746" s="12">
        <f t="shared" si="89"/>
        <v>1.3396762432836393</v>
      </c>
    </row>
    <row r="1747" spans="11:16" ht="12.5" x14ac:dyDescent="0.25">
      <c r="K1747" s="38">
        <v>43504</v>
      </c>
      <c r="L1747" s="4">
        <f t="shared" si="87"/>
        <v>2019</v>
      </c>
      <c r="M1747" s="12">
        <f>IF(L1747=2012,M1746,M1746*(1+Data_FRED!C1609))</f>
        <v>1.8622332717621941</v>
      </c>
      <c r="N1747" s="4">
        <f t="shared" si="88"/>
        <v>-1</v>
      </c>
      <c r="O1747" s="19">
        <f>+N1747*(Data_FRED!C1609)</f>
        <v>-6.7603388654662077E-4</v>
      </c>
      <c r="P1747" s="12">
        <f t="shared" si="89"/>
        <v>1.3387705767461782</v>
      </c>
    </row>
    <row r="1748" spans="11:16" ht="12.5" x14ac:dyDescent="0.25">
      <c r="K1748" s="38">
        <v>43507</v>
      </c>
      <c r="L1748" s="4">
        <f t="shared" si="87"/>
        <v>2019</v>
      </c>
      <c r="M1748" s="12">
        <f>IF(L1748=2012,M1747,M1747*(1+Data_FRED!C1610))</f>
        <v>1.8635532050293757</v>
      </c>
      <c r="N1748" s="4">
        <f t="shared" si="88"/>
        <v>-1</v>
      </c>
      <c r="O1748" s="19">
        <f>+N1748*(Data_FRED!C1610)</f>
        <v>-7.0879050825508596E-4</v>
      </c>
      <c r="P1748" s="12">
        <f t="shared" si="89"/>
        <v>1.3378216688686493</v>
      </c>
    </row>
    <row r="1749" spans="11:16" ht="12.5" x14ac:dyDescent="0.25">
      <c r="K1749" s="38">
        <v>43508</v>
      </c>
      <c r="L1749" s="4">
        <f t="shared" si="87"/>
        <v>2019</v>
      </c>
      <c r="M1749" s="12">
        <f>IF(L1749=2012,M1748,M1748*(1+Data_FRED!C1611))</f>
        <v>1.88742136719641</v>
      </c>
      <c r="N1749" s="4">
        <f t="shared" si="88"/>
        <v>-1</v>
      </c>
      <c r="O1749" s="19">
        <f>+N1749*(Data_FRED!C1611)</f>
        <v>-1.2807878037835878E-2</v>
      </c>
      <c r="P1749" s="12">
        <f t="shared" si="89"/>
        <v>1.3206870120974055</v>
      </c>
    </row>
    <row r="1750" spans="11:16" ht="12.5" x14ac:dyDescent="0.25">
      <c r="K1750" s="38">
        <v>43509</v>
      </c>
      <c r="L1750" s="4">
        <f t="shared" si="87"/>
        <v>2019</v>
      </c>
      <c r="M1750" s="12">
        <f>IF(L1750=2012,M1749,M1749*(1+Data_FRED!C1612))</f>
        <v>1.8931202733871071</v>
      </c>
      <c r="N1750" s="4">
        <f t="shared" si="88"/>
        <v>-1</v>
      </c>
      <c r="O1750" s="19">
        <f>+N1750*(Data_FRED!C1612)</f>
        <v>-3.0194138361176875E-3</v>
      </c>
      <c r="P1750" s="12">
        <f t="shared" si="89"/>
        <v>1.3166993114598977</v>
      </c>
    </row>
    <row r="1751" spans="11:16" ht="12.5" x14ac:dyDescent="0.25">
      <c r="K1751" s="38">
        <v>43510</v>
      </c>
      <c r="L1751" s="4">
        <f t="shared" si="87"/>
        <v>2019</v>
      </c>
      <c r="M1751" s="12">
        <f>IF(L1751=2012,M1750,M1750*(1+Data_FRED!C1613))</f>
        <v>1.8880937633686257</v>
      </c>
      <c r="N1751" s="4">
        <f t="shared" si="88"/>
        <v>-1</v>
      </c>
      <c r="O1751" s="19">
        <f>+N1751*(Data_FRED!C1613)</f>
        <v>2.6551456286969719E-3</v>
      </c>
      <c r="P1751" s="12">
        <f t="shared" si="89"/>
        <v>1.3201953398810287</v>
      </c>
    </row>
    <row r="1752" spans="11:16" ht="12.5" x14ac:dyDescent="0.25">
      <c r="K1752" s="38">
        <v>43511</v>
      </c>
      <c r="L1752" s="4">
        <f t="shared" si="87"/>
        <v>2019</v>
      </c>
      <c r="M1752" s="12">
        <f>IF(L1752=2012,M1751,M1751*(1+Data_FRED!C1614))</f>
        <v>1.9085228668351639</v>
      </c>
      <c r="N1752" s="4">
        <f t="shared" si="88"/>
        <v>-1</v>
      </c>
      <c r="O1752" s="19">
        <f>+N1752*(Data_FRED!C1614)</f>
        <v>-1.0819962367806283E-2</v>
      </c>
      <c r="P1752" s="12">
        <f t="shared" si="89"/>
        <v>1.3059108759853628</v>
      </c>
    </row>
    <row r="1753" spans="11:16" ht="12.5" x14ac:dyDescent="0.25">
      <c r="K1753" s="38">
        <v>43515</v>
      </c>
      <c r="L1753" s="4">
        <f t="shared" si="87"/>
        <v>2019</v>
      </c>
      <c r="M1753" s="12">
        <f>IF(L1753=2012,M1752,M1752*(1+Data_FRED!C1615))</f>
        <v>1.9113811718271099</v>
      </c>
      <c r="N1753" s="4">
        <f t="shared" si="88"/>
        <v>-1</v>
      </c>
      <c r="O1753" s="19">
        <f>+N1753*(Data_FRED!C1615)</f>
        <v>-1.4976529973075329E-3</v>
      </c>
      <c r="P1753" s="12">
        <f t="shared" si="89"/>
        <v>1.3039550746477269</v>
      </c>
    </row>
    <row r="1754" spans="11:16" ht="12.5" x14ac:dyDescent="0.25">
      <c r="K1754" s="38">
        <v>43516</v>
      </c>
      <c r="L1754" s="4">
        <f t="shared" si="87"/>
        <v>2019</v>
      </c>
      <c r="M1754" s="12">
        <f>IF(L1754=2012,M1753,M1753*(1+Data_FRED!C1616))</f>
        <v>1.9147749334749424</v>
      </c>
      <c r="N1754" s="4">
        <f t="shared" si="88"/>
        <v>-1</v>
      </c>
      <c r="O1754" s="19">
        <f>+N1754*(Data_FRED!C1616)</f>
        <v>-1.7755546082880141E-3</v>
      </c>
      <c r="P1754" s="12">
        <f t="shared" si="89"/>
        <v>1.3016398312059354</v>
      </c>
    </row>
    <row r="1755" spans="11:16" ht="12.5" x14ac:dyDescent="0.25">
      <c r="K1755" s="38">
        <v>43517</v>
      </c>
      <c r="L1755" s="4">
        <f t="shared" si="87"/>
        <v>2019</v>
      </c>
      <c r="M1755" s="12">
        <f>IF(L1755=2012,M1754,M1754*(1+Data_FRED!C1617))</f>
        <v>1.9080107140910063</v>
      </c>
      <c r="N1755" s="4">
        <f t="shared" si="88"/>
        <v>-1</v>
      </c>
      <c r="O1755" s="19">
        <f>+N1755*(Data_FRED!C1617)</f>
        <v>3.5326446287138233E-3</v>
      </c>
      <c r="P1755" s="12">
        <f t="shared" si="89"/>
        <v>1.3062380621641649</v>
      </c>
    </row>
    <row r="1756" spans="11:16" ht="12.5" x14ac:dyDescent="0.25">
      <c r="K1756" s="38">
        <v>43518</v>
      </c>
      <c r="L1756" s="4">
        <f t="shared" si="87"/>
        <v>2019</v>
      </c>
      <c r="M1756" s="12">
        <f>IF(L1756=2012,M1755,M1755*(1+Data_FRED!C1618))</f>
        <v>1.9202040939887746</v>
      </c>
      <c r="N1756" s="4">
        <f t="shared" si="88"/>
        <v>-1</v>
      </c>
      <c r="O1756" s="19">
        <f>+N1756*(Data_FRED!C1618)</f>
        <v>-6.3906244381742427E-3</v>
      </c>
      <c r="P1756" s="12">
        <f t="shared" si="89"/>
        <v>1.2978903852820252</v>
      </c>
    </row>
    <row r="1757" spans="11:16" ht="12.5" x14ac:dyDescent="0.25">
      <c r="K1757" s="38">
        <v>43521</v>
      </c>
      <c r="L1757" s="4">
        <f t="shared" si="87"/>
        <v>2019</v>
      </c>
      <c r="M1757" s="12">
        <f>IF(L1757=2012,M1756,M1756*(1+Data_FRED!C1619))</f>
        <v>1.9225679383045347</v>
      </c>
      <c r="N1757" s="4">
        <f t="shared" si="88"/>
        <v>-1</v>
      </c>
      <c r="O1757" s="19">
        <f>+N1757*(Data_FRED!C1619)</f>
        <v>-1.2310380564024776E-3</v>
      </c>
      <c r="P1757" s="12">
        <f t="shared" si="89"/>
        <v>1.2962926328247042</v>
      </c>
    </row>
    <row r="1758" spans="11:16" ht="12.5" x14ac:dyDescent="0.25">
      <c r="K1758" s="38">
        <v>43522</v>
      </c>
      <c r="L1758" s="4">
        <f t="shared" si="87"/>
        <v>2019</v>
      </c>
      <c r="M1758" s="12">
        <f>IF(L1758=2012,M1757,M1757*(1+Data_FRED!C1620))</f>
        <v>1.9210477709470453</v>
      </c>
      <c r="N1758" s="4">
        <f t="shared" si="88"/>
        <v>-1</v>
      </c>
      <c r="O1758" s="19">
        <f>+N1758*(Data_FRED!C1620)</f>
        <v>7.9069630113047843E-4</v>
      </c>
      <c r="P1758" s="12">
        <f t="shared" si="89"/>
        <v>1.2973176066146612</v>
      </c>
    </row>
    <row r="1759" spans="11:16" ht="12.5" x14ac:dyDescent="0.25">
      <c r="K1759" s="38">
        <v>43523</v>
      </c>
      <c r="L1759" s="4">
        <f t="shared" si="87"/>
        <v>2019</v>
      </c>
      <c r="M1759" s="12">
        <f>IF(L1759=2012,M1758,M1758*(1+Data_FRED!C1621))</f>
        <v>1.920002355148374</v>
      </c>
      <c r="N1759" s="4">
        <f t="shared" si="88"/>
        <v>-1</v>
      </c>
      <c r="O1759" s="19">
        <f>+N1759*(Data_FRED!C1621)</f>
        <v>5.4419042278991056E-4</v>
      </c>
      <c r="P1759" s="12">
        <f t="shared" si="89"/>
        <v>1.2980235944314975</v>
      </c>
    </row>
    <row r="1760" spans="11:16" ht="12.5" x14ac:dyDescent="0.25">
      <c r="K1760" s="38">
        <v>43524</v>
      </c>
      <c r="L1760" s="4">
        <f t="shared" si="87"/>
        <v>2019</v>
      </c>
      <c r="M1760" s="12">
        <f>IF(L1760=2012,M1759,M1759*(1+Data_FRED!C1622))</f>
        <v>1.9145696200516893</v>
      </c>
      <c r="N1760" s="4">
        <f t="shared" si="88"/>
        <v>-1</v>
      </c>
      <c r="O1760" s="19">
        <f>+N1760*(Data_FRED!C1622)</f>
        <v>2.8295460586895897E-3</v>
      </c>
      <c r="P1760" s="12">
        <f t="shared" si="89"/>
        <v>1.3016964119772072</v>
      </c>
    </row>
    <row r="1761" spans="11:16" ht="12.5" x14ac:dyDescent="0.25">
      <c r="K1761" s="38">
        <v>43525</v>
      </c>
      <c r="L1761" s="4">
        <f t="shared" si="87"/>
        <v>2019</v>
      </c>
      <c r="M1761" s="12">
        <f>IF(L1761=2012,M1760,M1760*(1+Data_FRED!C1623))</f>
        <v>1.9277259182933875</v>
      </c>
      <c r="N1761" s="4">
        <f t="shared" si="88"/>
        <v>-1</v>
      </c>
      <c r="O1761" s="19">
        <f>+N1761*(Data_FRED!C1623)</f>
        <v>-6.8716739803607518E-3</v>
      </c>
      <c r="P1761" s="12">
        <f t="shared" si="89"/>
        <v>1.2927515786126946</v>
      </c>
    </row>
    <row r="1762" spans="11:16" ht="12.5" x14ac:dyDescent="0.25">
      <c r="K1762" s="38">
        <v>43528</v>
      </c>
      <c r="L1762" s="4">
        <f t="shared" si="87"/>
        <v>2019</v>
      </c>
      <c r="M1762" s="12">
        <f>IF(L1762=2012,M1761,M1761*(1+Data_FRED!C1624))</f>
        <v>1.9202306321631908</v>
      </c>
      <c r="N1762" s="4">
        <f t="shared" si="88"/>
        <v>-1</v>
      </c>
      <c r="O1762" s="19">
        <f>+N1762*(Data_FRED!C1624)</f>
        <v>3.8881492742662512E-3</v>
      </c>
      <c r="P1762" s="12">
        <f t="shared" si="89"/>
        <v>1.297777989724884</v>
      </c>
    </row>
    <row r="1763" spans="11:16" ht="12.5" x14ac:dyDescent="0.25">
      <c r="K1763" s="38">
        <v>43529</v>
      </c>
      <c r="L1763" s="4">
        <f t="shared" si="87"/>
        <v>2019</v>
      </c>
      <c r="M1763" s="12">
        <f>IF(L1763=2012,M1762,M1762*(1+Data_FRED!C1625))</f>
        <v>1.9180567054549884</v>
      </c>
      <c r="N1763" s="4">
        <f t="shared" si="88"/>
        <v>-1</v>
      </c>
      <c r="O1763" s="19">
        <f>+N1763*(Data_FRED!C1625)</f>
        <v>1.1321175028613038E-3</v>
      </c>
      <c r="P1763" s="12">
        <f t="shared" si="89"/>
        <v>1.2992472269018798</v>
      </c>
    </row>
    <row r="1764" spans="11:16" ht="12.5" x14ac:dyDescent="0.25">
      <c r="K1764" s="38">
        <v>43530</v>
      </c>
      <c r="L1764" s="4">
        <f t="shared" si="87"/>
        <v>2019</v>
      </c>
      <c r="M1764" s="12">
        <f>IF(L1764=2012,M1763,M1763*(1+Data_FRED!C1626))</f>
        <v>1.9055020825663325</v>
      </c>
      <c r="N1764" s="4">
        <f t="shared" si="88"/>
        <v>-1</v>
      </c>
      <c r="O1764" s="19">
        <f>+N1764*(Data_FRED!C1626)</f>
        <v>6.5454909924979043E-3</v>
      </c>
      <c r="P1764" s="12">
        <f t="shared" si="89"/>
        <v>1.3077514379225939</v>
      </c>
    </row>
    <row r="1765" spans="11:16" ht="12.5" x14ac:dyDescent="0.25">
      <c r="K1765" s="38">
        <v>43531</v>
      </c>
      <c r="L1765" s="4">
        <f t="shared" si="87"/>
        <v>2019</v>
      </c>
      <c r="M1765" s="12">
        <f>IF(L1765=2012,M1764,M1764*(1+Data_FRED!C1627))</f>
        <v>1.8899552742144605</v>
      </c>
      <c r="N1765" s="4">
        <f t="shared" si="88"/>
        <v>-1</v>
      </c>
      <c r="O1765" s="19">
        <f>+N1765*(Data_FRED!C1627)</f>
        <v>8.1589038889600621E-3</v>
      </c>
      <c r="P1765" s="12">
        <f t="shared" si="89"/>
        <v>1.3184212562152535</v>
      </c>
    </row>
    <row r="1766" spans="11:16" ht="12.5" x14ac:dyDescent="0.25">
      <c r="K1766" s="38">
        <v>43532</v>
      </c>
      <c r="L1766" s="4">
        <f t="shared" si="87"/>
        <v>2019</v>
      </c>
      <c r="M1766" s="12">
        <f>IF(L1766=2012,M1765,M1765*(1+Data_FRED!C1628))</f>
        <v>1.8859220833514143</v>
      </c>
      <c r="N1766" s="4">
        <f t="shared" si="88"/>
        <v>-1</v>
      </c>
      <c r="O1766" s="19">
        <f>+N1766*(Data_FRED!C1628)</f>
        <v>2.1340139198386563E-3</v>
      </c>
      <c r="P1766" s="12">
        <f t="shared" si="89"/>
        <v>1.321234785528228</v>
      </c>
    </row>
    <row r="1767" spans="11:16" ht="12.5" x14ac:dyDescent="0.25">
      <c r="K1767" s="38">
        <v>43535</v>
      </c>
      <c r="L1767" s="4">
        <f t="shared" si="87"/>
        <v>2019</v>
      </c>
      <c r="M1767" s="12">
        <f>IF(L1767=2012,M1766,M1766*(1+Data_FRED!C1629))</f>
        <v>1.91338024690734</v>
      </c>
      <c r="N1767" s="4">
        <f t="shared" si="88"/>
        <v>-1</v>
      </c>
      <c r="O1767" s="19">
        <f>+N1767*(Data_FRED!C1629)</f>
        <v>-1.455954294099511E-2</v>
      </c>
      <c r="P1767" s="12">
        <f t="shared" si="89"/>
        <v>1.3019982109331933</v>
      </c>
    </row>
    <row r="1768" spans="11:16" ht="12.5" x14ac:dyDescent="0.25">
      <c r="K1768" s="38">
        <v>43536</v>
      </c>
      <c r="L1768" s="4">
        <f t="shared" si="87"/>
        <v>2019</v>
      </c>
      <c r="M1768" s="12">
        <f>IF(L1768=2012,M1767,M1767*(1+Data_FRED!C1630))</f>
        <v>1.9190227598594096</v>
      </c>
      <c r="N1768" s="4">
        <f t="shared" si="88"/>
        <v>-1</v>
      </c>
      <c r="O1768" s="19">
        <f>+N1768*(Data_FRED!C1630)</f>
        <v>-2.9489762744178273E-3</v>
      </c>
      <c r="P1768" s="12">
        <f t="shared" si="89"/>
        <v>1.2981586490998169</v>
      </c>
    </row>
    <row r="1769" spans="11:16" ht="12.5" x14ac:dyDescent="0.25">
      <c r="K1769" s="38">
        <v>43537</v>
      </c>
      <c r="L1769" s="4">
        <f t="shared" si="87"/>
        <v>2019</v>
      </c>
      <c r="M1769" s="12">
        <f>IF(L1769=2012,M1768,M1768*(1+Data_FRED!C1631))</f>
        <v>1.9323131084734562</v>
      </c>
      <c r="N1769" s="4">
        <f t="shared" si="88"/>
        <v>-1</v>
      </c>
      <c r="O1769" s="19">
        <f>+N1769*(Data_FRED!C1631)</f>
        <v>-6.9255815470474699E-3</v>
      </c>
      <c r="P1769" s="12">
        <f t="shared" si="89"/>
        <v>1.2891681455144712</v>
      </c>
    </row>
    <row r="1770" spans="11:16" ht="12.5" x14ac:dyDescent="0.25">
      <c r="K1770" s="38">
        <v>43538</v>
      </c>
      <c r="L1770" s="4">
        <f t="shared" si="87"/>
        <v>2019</v>
      </c>
      <c r="M1770" s="12">
        <f>IF(L1770=2012,M1769,M1769*(1+Data_FRED!C1632))</f>
        <v>1.9306350487941364</v>
      </c>
      <c r="N1770" s="4">
        <f t="shared" si="88"/>
        <v>-1</v>
      </c>
      <c r="O1770" s="19">
        <f>+N1770*(Data_FRED!C1632)</f>
        <v>8.6842017060344712E-4</v>
      </c>
      <c r="P1770" s="12">
        <f t="shared" si="89"/>
        <v>1.2902876851353355</v>
      </c>
    </row>
    <row r="1771" spans="11:16" ht="12.5" x14ac:dyDescent="0.25">
      <c r="K1771" s="38">
        <v>43539</v>
      </c>
      <c r="L1771" s="4">
        <f t="shared" si="87"/>
        <v>2019</v>
      </c>
      <c r="M1771" s="12">
        <f>IF(L1771=2012,M1770,M1770*(1+Data_FRED!C1633))</f>
        <v>1.9402351689782649</v>
      </c>
      <c r="N1771" s="4">
        <f t="shared" si="88"/>
        <v>-1</v>
      </c>
      <c r="O1771" s="19">
        <f>+N1771*(Data_FRED!C1633)</f>
        <v>-4.972519373935739E-3</v>
      </c>
      <c r="P1771" s="12">
        <f t="shared" si="89"/>
        <v>1.2838717046230494</v>
      </c>
    </row>
    <row r="1772" spans="11:16" ht="12.5" x14ac:dyDescent="0.25">
      <c r="K1772" s="38">
        <v>43542</v>
      </c>
      <c r="L1772" s="4">
        <f t="shared" si="87"/>
        <v>2019</v>
      </c>
      <c r="M1772" s="12">
        <f>IF(L1772=2012,M1771,M1771*(1+Data_FRED!C1634))</f>
        <v>1.9474123133846679</v>
      </c>
      <c r="N1772" s="4">
        <f t="shared" si="88"/>
        <v>-1</v>
      </c>
      <c r="O1772" s="19">
        <f>+N1772*(Data_FRED!C1634)</f>
        <v>-3.6991105620370161E-3</v>
      </c>
      <c r="P1772" s="12">
        <f t="shared" si="89"/>
        <v>1.279122521240178</v>
      </c>
    </row>
    <row r="1773" spans="11:16" ht="12.5" x14ac:dyDescent="0.25">
      <c r="K1773" s="38">
        <v>43543</v>
      </c>
      <c r="L1773" s="4">
        <f t="shared" si="87"/>
        <v>2019</v>
      </c>
      <c r="M1773" s="12">
        <f>IF(L1773=2012,M1772,M1772*(1+Data_FRED!C1635))</f>
        <v>1.9471579523273308</v>
      </c>
      <c r="N1773" s="4">
        <f t="shared" si="88"/>
        <v>-1</v>
      </c>
      <c r="O1773" s="19">
        <f>+N1773*(Data_FRED!C1635)</f>
        <v>1.3061489628502955E-4</v>
      </c>
      <c r="P1773" s="12">
        <f t="shared" si="89"/>
        <v>1.2792895936956254</v>
      </c>
    </row>
    <row r="1774" spans="11:16" ht="12.5" x14ac:dyDescent="0.25">
      <c r="K1774" s="38">
        <v>43544</v>
      </c>
      <c r="L1774" s="4">
        <f t="shared" si="87"/>
        <v>2019</v>
      </c>
      <c r="M1774" s="12">
        <f>IF(L1774=2012,M1773,M1773*(1+Data_FRED!C1636))</f>
        <v>1.9414164344767331</v>
      </c>
      <c r="N1774" s="4">
        <f t="shared" si="88"/>
        <v>-1</v>
      </c>
      <c r="O1774" s="19">
        <f>+N1774*(Data_FRED!C1636)</f>
        <v>2.9486656918281009E-3</v>
      </c>
      <c r="P1774" s="12">
        <f t="shared" si="89"/>
        <v>1.2830617910304685</v>
      </c>
    </row>
    <row r="1775" spans="11:16" ht="12.5" x14ac:dyDescent="0.25">
      <c r="K1775" s="38">
        <v>43545</v>
      </c>
      <c r="L1775" s="4">
        <f t="shared" si="87"/>
        <v>2019</v>
      </c>
      <c r="M1775" s="12">
        <f>IF(L1775=2012,M1774,M1774*(1+Data_FRED!C1637))</f>
        <v>1.9623721798175822</v>
      </c>
      <c r="N1775" s="4">
        <f t="shared" si="88"/>
        <v>-1</v>
      </c>
      <c r="O1775" s="19">
        <f>+N1775*(Data_FRED!C1637)</f>
        <v>-1.0794049627223466E-2</v>
      </c>
      <c r="P1775" s="12">
        <f t="shared" si="89"/>
        <v>1.2692123583832915</v>
      </c>
    </row>
    <row r="1776" spans="11:16" ht="12.5" x14ac:dyDescent="0.25">
      <c r="K1776" s="38">
        <v>43546</v>
      </c>
      <c r="L1776" s="4">
        <f t="shared" si="87"/>
        <v>2019</v>
      </c>
      <c r="M1776" s="12">
        <f>IF(L1776=2012,M1775,M1775*(1+Data_FRED!C1638))</f>
        <v>1.9247793020138937</v>
      </c>
      <c r="N1776" s="4">
        <f t="shared" si="88"/>
        <v>-1</v>
      </c>
      <c r="O1776" s="19">
        <f>+N1776*(Data_FRED!C1638)</f>
        <v>1.9156854235052909E-2</v>
      </c>
      <c r="P1776" s="12">
        <f t="shared" si="89"/>
        <v>1.2935264745261679</v>
      </c>
    </row>
    <row r="1777" spans="11:16" ht="12.5" x14ac:dyDescent="0.25">
      <c r="K1777" s="38">
        <v>43549</v>
      </c>
      <c r="L1777" s="4">
        <f t="shared" si="87"/>
        <v>2019</v>
      </c>
      <c r="M1777" s="12">
        <f>IF(L1777=2012,M1776,M1776*(1+Data_FRED!C1639))</f>
        <v>1.9231635938247358</v>
      </c>
      <c r="N1777" s="4">
        <f t="shared" si="88"/>
        <v>-1</v>
      </c>
      <c r="O1777" s="19">
        <f>+N1777*(Data_FRED!C1639)</f>
        <v>8.3942516810502456E-4</v>
      </c>
      <c r="P1777" s="12">
        <f t="shared" si="89"/>
        <v>1.2946122932044952</v>
      </c>
    </row>
    <row r="1778" spans="11:16" ht="12.5" x14ac:dyDescent="0.25">
      <c r="K1778" s="38">
        <v>43550</v>
      </c>
      <c r="L1778" s="4">
        <f t="shared" si="87"/>
        <v>2019</v>
      </c>
      <c r="M1778" s="12">
        <f>IF(L1778=2012,M1777,M1777*(1+Data_FRED!C1640))</f>
        <v>1.9369278779727255</v>
      </c>
      <c r="N1778" s="4">
        <f t="shared" si="88"/>
        <v>-1</v>
      </c>
      <c r="O1778" s="19">
        <f>+N1778*(Data_FRED!C1640)</f>
        <v>-7.1571051948916761E-3</v>
      </c>
      <c r="P1778" s="12">
        <f t="shared" si="89"/>
        <v>1.2853466168354308</v>
      </c>
    </row>
    <row r="1779" spans="11:16" ht="12.5" x14ac:dyDescent="0.25">
      <c r="K1779" s="38">
        <v>43551</v>
      </c>
      <c r="L1779" s="4">
        <f t="shared" si="87"/>
        <v>2019</v>
      </c>
      <c r="M1779" s="12">
        <f>IF(L1779=2012,M1778,M1778*(1+Data_FRED!C1641))</f>
        <v>1.9279110934289911</v>
      </c>
      <c r="N1779" s="4">
        <f t="shared" si="88"/>
        <v>-1</v>
      </c>
      <c r="O1779" s="19">
        <f>+N1779*(Data_FRED!C1641)</f>
        <v>4.6551989086819415E-3</v>
      </c>
      <c r="P1779" s="12">
        <f t="shared" si="89"/>
        <v>1.2913301610034014</v>
      </c>
    </row>
    <row r="1780" spans="11:16" ht="12.5" x14ac:dyDescent="0.25">
      <c r="K1780" s="38">
        <v>43552</v>
      </c>
      <c r="L1780" s="4">
        <f t="shared" si="87"/>
        <v>2019</v>
      </c>
      <c r="M1780" s="12">
        <f>IF(L1780=2012,M1779,M1779*(1+Data_FRED!C1642))</f>
        <v>1.93481902501957</v>
      </c>
      <c r="N1780" s="4">
        <f t="shared" si="88"/>
        <v>-1</v>
      </c>
      <c r="O1780" s="19">
        <f>+N1780*(Data_FRED!C1642)</f>
        <v>-3.5831172994041961E-3</v>
      </c>
      <c r="P1780" s="12">
        <f t="shared" si="89"/>
        <v>1.2867031735642678</v>
      </c>
    </row>
    <row r="1781" spans="11:16" ht="12.5" x14ac:dyDescent="0.25">
      <c r="K1781" s="38">
        <v>43553</v>
      </c>
      <c r="L1781" s="4">
        <f t="shared" si="87"/>
        <v>2019</v>
      </c>
      <c r="M1781" s="12">
        <f>IF(L1781=2012,M1780,M1780*(1+Data_FRED!C1643))</f>
        <v>1.9478049879580368</v>
      </c>
      <c r="N1781" s="4">
        <f t="shared" si="88"/>
        <v>-1</v>
      </c>
      <c r="O1781" s="19">
        <f>+N1781*(Data_FRED!C1643)</f>
        <v>-6.7117196856877198E-3</v>
      </c>
      <c r="P1781" s="12">
        <f t="shared" si="89"/>
        <v>1.2780671825446197</v>
      </c>
    </row>
    <row r="1782" spans="11:16" ht="12.5" x14ac:dyDescent="0.25">
      <c r="K1782" s="38">
        <v>43556</v>
      </c>
      <c r="L1782" s="4">
        <f t="shared" si="87"/>
        <v>2019</v>
      </c>
      <c r="M1782" s="12">
        <f>IF(L1782=2012,M1781,M1781*(1+Data_FRED!C1644))</f>
        <v>1.9702089944562384</v>
      </c>
      <c r="N1782" s="4">
        <f t="shared" si="88"/>
        <v>-1</v>
      </c>
      <c r="O1782" s="19">
        <f>+N1782*(Data_FRED!C1644)</f>
        <v>-1.1502181500052781E-2</v>
      </c>
      <c r="P1782" s="12">
        <f t="shared" si="89"/>
        <v>1.2633666218417303</v>
      </c>
    </row>
    <row r="1783" spans="11:16" ht="12.5" x14ac:dyDescent="0.25">
      <c r="K1783" s="38">
        <v>43557</v>
      </c>
      <c r="L1783" s="4">
        <f t="shared" si="87"/>
        <v>2019</v>
      </c>
      <c r="M1783" s="12">
        <f>IF(L1783=2012,M1782,M1782*(1+Data_FRED!C1645))</f>
        <v>1.9702433519947293</v>
      </c>
      <c r="N1783" s="4">
        <f t="shared" si="88"/>
        <v>-1</v>
      </c>
      <c r="O1783" s="19">
        <f>+N1783*(Data_FRED!C1645)</f>
        <v>-1.7438524840564605E-5</v>
      </c>
      <c r="P1783" s="12">
        <f t="shared" si="89"/>
        <v>1.2633445905915126</v>
      </c>
    </row>
    <row r="1784" spans="11:16" ht="12.5" x14ac:dyDescent="0.25">
      <c r="K1784" s="38">
        <v>43558</v>
      </c>
      <c r="L1784" s="4">
        <f t="shared" si="87"/>
        <v>2019</v>
      </c>
      <c r="M1784" s="12">
        <f>IF(L1784=2012,M1783,M1783*(1+Data_FRED!C1646))</f>
        <v>1.9744716971640877</v>
      </c>
      <c r="N1784" s="4">
        <f t="shared" si="88"/>
        <v>-1</v>
      </c>
      <c r="O1784" s="19">
        <f>+N1784*(Data_FRED!C1646)</f>
        <v>-2.1461030004631186E-3</v>
      </c>
      <c r="P1784" s="12">
        <f t="shared" si="89"/>
        <v>1.2606333229750253</v>
      </c>
    </row>
    <row r="1785" spans="11:16" ht="12.5" x14ac:dyDescent="0.25">
      <c r="K1785" s="38">
        <v>43559</v>
      </c>
      <c r="L1785" s="4">
        <f t="shared" si="87"/>
        <v>2019</v>
      </c>
      <c r="M1785" s="12">
        <f>IF(L1785=2012,M1784,M1784*(1+Data_FRED!C1647))</f>
        <v>1.9785834724036493</v>
      </c>
      <c r="N1785" s="4">
        <f t="shared" si="88"/>
        <v>-1</v>
      </c>
      <c r="O1785" s="19">
        <f>+N1785*(Data_FRED!C1647)</f>
        <v>-2.0824685638528733E-3</v>
      </c>
      <c r="P1785" s="12">
        <f t="shared" si="89"/>
        <v>1.2580080937093845</v>
      </c>
    </row>
    <row r="1786" spans="11:16" ht="12.5" x14ac:dyDescent="0.25">
      <c r="K1786" s="38">
        <v>43560</v>
      </c>
      <c r="L1786" s="4">
        <f t="shared" si="87"/>
        <v>2019</v>
      </c>
      <c r="M1786" s="12">
        <f>IF(L1786=2012,M1785,M1785*(1+Data_FRED!C1648))</f>
        <v>1.9877357737048962</v>
      </c>
      <c r="N1786" s="4">
        <f t="shared" si="88"/>
        <v>-1</v>
      </c>
      <c r="O1786" s="19">
        <f>+N1786*(Data_FRED!C1648)</f>
        <v>-4.6256836918425713E-3</v>
      </c>
      <c r="P1786" s="12">
        <f t="shared" si="89"/>
        <v>1.2521889461861071</v>
      </c>
    </row>
    <row r="1787" spans="11:16" ht="12.5" x14ac:dyDescent="0.25">
      <c r="K1787" s="38">
        <v>43563</v>
      </c>
      <c r="L1787" s="4">
        <f t="shared" si="87"/>
        <v>2019</v>
      </c>
      <c r="M1787" s="12">
        <f>IF(L1787=2012,M1786,M1786*(1+Data_FRED!C1649))</f>
        <v>1.9898167375261264</v>
      </c>
      <c r="N1787" s="4">
        <f t="shared" si="88"/>
        <v>-1</v>
      </c>
      <c r="O1787" s="19">
        <f>+N1787*(Data_FRED!C1649)</f>
        <v>-1.0469016298636597E-3</v>
      </c>
      <c r="P1787" s="12">
        <f t="shared" si="89"/>
        <v>1.2508780275374476</v>
      </c>
    </row>
    <row r="1788" spans="11:16" ht="12.5" x14ac:dyDescent="0.25">
      <c r="K1788" s="38">
        <v>43564</v>
      </c>
      <c r="L1788" s="4">
        <f t="shared" si="87"/>
        <v>2019</v>
      </c>
      <c r="M1788" s="12">
        <f>IF(L1788=2012,M1787,M1787*(1+Data_FRED!C1650))</f>
        <v>1.9777068069279307</v>
      </c>
      <c r="N1788" s="4">
        <f t="shared" si="88"/>
        <v>-1</v>
      </c>
      <c r="O1788" s="19">
        <f>+N1788*(Data_FRED!C1650)</f>
        <v>6.0859527261046698E-3</v>
      </c>
      <c r="P1788" s="12">
        <f t="shared" si="89"/>
        <v>1.2584908120791634</v>
      </c>
    </row>
    <row r="1789" spans="11:16" ht="12.5" x14ac:dyDescent="0.25">
      <c r="K1789" s="38">
        <v>43565</v>
      </c>
      <c r="L1789" s="4">
        <f t="shared" si="87"/>
        <v>2019</v>
      </c>
      <c r="M1789" s="12">
        <f>IF(L1789=2012,M1788,M1788*(1+Data_FRED!C1651))</f>
        <v>1.9845730772842427</v>
      </c>
      <c r="N1789" s="4">
        <f t="shared" si="88"/>
        <v>-1</v>
      </c>
      <c r="O1789" s="19">
        <f>+N1789*(Data_FRED!C1651)</f>
        <v>-3.4718343144997492E-3</v>
      </c>
      <c r="P1789" s="12">
        <f t="shared" si="89"/>
        <v>1.2541215404933044</v>
      </c>
    </row>
    <row r="1790" spans="11:16" ht="12.5" x14ac:dyDescent="0.25">
      <c r="K1790" s="38">
        <v>43566</v>
      </c>
      <c r="L1790" s="4">
        <f t="shared" si="87"/>
        <v>2019</v>
      </c>
      <c r="M1790" s="12">
        <f>IF(L1790=2012,M1789,M1789*(1+Data_FRED!C1652))</f>
        <v>1.9846486600436251</v>
      </c>
      <c r="N1790" s="4">
        <f t="shared" si="88"/>
        <v>-1</v>
      </c>
      <c r="O1790" s="19">
        <f>+N1790*(Data_FRED!C1652)</f>
        <v>-3.8085148008697833E-5</v>
      </c>
      <c r="P1790" s="12">
        <f t="shared" si="89"/>
        <v>1.2540737770888137</v>
      </c>
    </row>
    <row r="1791" spans="11:16" ht="12.5" x14ac:dyDescent="0.25">
      <c r="K1791" s="38">
        <v>43567</v>
      </c>
      <c r="L1791" s="4">
        <f t="shared" si="87"/>
        <v>2019</v>
      </c>
      <c r="M1791" s="12">
        <f>IF(L1791=2012,M1790,M1790*(1+Data_FRED!C1653))</f>
        <v>1.9977227956347536</v>
      </c>
      <c r="N1791" s="4">
        <f t="shared" si="88"/>
        <v>-1</v>
      </c>
      <c r="O1791" s="19">
        <f>+N1791*(Data_FRED!C1653)</f>
        <v>-6.5876322869365339E-3</v>
      </c>
      <c r="P1791" s="12">
        <f t="shared" si="89"/>
        <v>1.2458124001846631</v>
      </c>
    </row>
    <row r="1792" spans="11:16" ht="12.5" x14ac:dyDescent="0.25">
      <c r="K1792" s="38">
        <v>43570</v>
      </c>
      <c r="L1792" s="4">
        <f t="shared" si="87"/>
        <v>2019</v>
      </c>
      <c r="M1792" s="12">
        <f>IF(L1792=2012,M1791,M1791*(1+Data_FRED!C1654))</f>
        <v>1.996464980693808</v>
      </c>
      <c r="N1792" s="4">
        <f t="shared" si="88"/>
        <v>-1</v>
      </c>
      <c r="O1792" s="19">
        <f>+N1792*(Data_FRED!C1654)</f>
        <v>6.2962436214583303E-4</v>
      </c>
      <c r="P1792" s="12">
        <f t="shared" si="89"/>
        <v>1.2465967940224827</v>
      </c>
    </row>
    <row r="1793" spans="11:16" ht="12.5" x14ac:dyDescent="0.25">
      <c r="K1793" s="38">
        <v>43571</v>
      </c>
      <c r="L1793" s="4">
        <f t="shared" si="87"/>
        <v>2019</v>
      </c>
      <c r="M1793" s="12">
        <f>IF(L1793=2012,M1792,M1792*(1+Data_FRED!C1655))</f>
        <v>1.9974816506528208</v>
      </c>
      <c r="N1793" s="4">
        <f t="shared" si="88"/>
        <v>-1</v>
      </c>
      <c r="O1793" s="19">
        <f>+N1793*(Data_FRED!C1655)</f>
        <v>-5.0923505738616681E-4</v>
      </c>
      <c r="P1793" s="12">
        <f t="shared" si="89"/>
        <v>1.2459619832325413</v>
      </c>
    </row>
    <row r="1794" spans="11:16" ht="12.5" x14ac:dyDescent="0.25">
      <c r="K1794" s="38">
        <v>43572</v>
      </c>
      <c r="L1794" s="4">
        <f t="shared" si="87"/>
        <v>2019</v>
      </c>
      <c r="M1794" s="12">
        <f>IF(L1794=2012,M1793,M1793*(1+Data_FRED!C1656))</f>
        <v>1.9929346556713989</v>
      </c>
      <c r="N1794" s="4">
        <f t="shared" si="88"/>
        <v>-1</v>
      </c>
      <c r="O1794" s="19">
        <f>+N1794*(Data_FRED!C1656)</f>
        <v>2.2763638303940604E-3</v>
      </c>
      <c r="P1794" s="12">
        <f t="shared" si="89"/>
        <v>1.2487982460252178</v>
      </c>
    </row>
    <row r="1795" spans="11:16" ht="12.5" x14ac:dyDescent="0.25">
      <c r="K1795" s="38">
        <v>43573</v>
      </c>
      <c r="L1795" s="4">
        <f t="shared" si="87"/>
        <v>2019</v>
      </c>
      <c r="M1795" s="12">
        <f>IF(L1795=2012,M1794,M1794*(1+Data_FRED!C1657))</f>
        <v>1.9960791476398811</v>
      </c>
      <c r="N1795" s="4">
        <f t="shared" si="88"/>
        <v>-1</v>
      </c>
      <c r="O1795" s="19">
        <f>+N1795*(Data_FRED!C1657)</f>
        <v>-1.5778199046987368E-3</v>
      </c>
      <c r="P1795" s="12">
        <f t="shared" si="89"/>
        <v>1.2468278672956863</v>
      </c>
    </row>
    <row r="1796" spans="11:16" ht="12.5" x14ac:dyDescent="0.25">
      <c r="K1796" s="38">
        <v>43577</v>
      </c>
      <c r="L1796" s="4">
        <f t="shared" si="87"/>
        <v>2019</v>
      </c>
      <c r="M1796" s="12">
        <f>IF(L1796=2012,M1795,M1795*(1+Data_FRED!C1658))</f>
        <v>1.9980982335488573</v>
      </c>
      <c r="N1796" s="4">
        <f t="shared" si="88"/>
        <v>-1</v>
      </c>
      <c r="O1796" s="19">
        <f>+N1796*(Data_FRED!C1658)</f>
        <v>-1.0115259764941317E-3</v>
      </c>
      <c r="P1796" s="12">
        <f t="shared" si="89"/>
        <v>1.2455666685197</v>
      </c>
    </row>
    <row r="1797" spans="11:16" ht="12.5" x14ac:dyDescent="0.25">
      <c r="K1797" s="38">
        <v>43578</v>
      </c>
      <c r="L1797" s="4">
        <f t="shared" si="87"/>
        <v>2019</v>
      </c>
      <c r="M1797" s="12">
        <f>IF(L1797=2012,M1796,M1796*(1+Data_FRED!C1659))</f>
        <v>2.0156862223113294</v>
      </c>
      <c r="N1797" s="4">
        <f t="shared" si="88"/>
        <v>-1</v>
      </c>
      <c r="O1797" s="19">
        <f>+N1797*(Data_FRED!C1659)</f>
        <v>-8.8023644018914056E-3</v>
      </c>
      <c r="P1797" s="12">
        <f t="shared" si="89"/>
        <v>1.2346027368165398</v>
      </c>
    </row>
    <row r="1798" spans="11:16" ht="12.5" x14ac:dyDescent="0.25">
      <c r="K1798" s="38">
        <v>43579</v>
      </c>
      <c r="L1798" s="4">
        <f t="shared" si="87"/>
        <v>2019</v>
      </c>
      <c r="M1798" s="12">
        <f>IF(L1798=2012,M1797,M1797*(1+Data_FRED!C1660))</f>
        <v>2.0112634199200898</v>
      </c>
      <c r="N1798" s="4">
        <f t="shared" si="88"/>
        <v>-1</v>
      </c>
      <c r="O1798" s="19">
        <f>+N1798*(Data_FRED!C1660)</f>
        <v>2.1941919046150143E-3</v>
      </c>
      <c r="P1798" s="12">
        <f t="shared" si="89"/>
        <v>1.2373116921470784</v>
      </c>
    </row>
    <row r="1799" spans="11:16" ht="12.5" x14ac:dyDescent="0.25">
      <c r="K1799" s="38">
        <v>43580</v>
      </c>
      <c r="L1799" s="4">
        <f t="shared" si="87"/>
        <v>2019</v>
      </c>
      <c r="M1799" s="12">
        <f>IF(L1799=2012,M1798,M1798*(1+Data_FRED!C1661))</f>
        <v>2.0105212334656195</v>
      </c>
      <c r="N1799" s="4">
        <f t="shared" si="88"/>
        <v>-1</v>
      </c>
      <c r="O1799" s="19">
        <f>+N1799*(Data_FRED!C1661)</f>
        <v>3.6901504155019838E-4</v>
      </c>
      <c r="P1799" s="12">
        <f t="shared" si="89"/>
        <v>1.2377682787725668</v>
      </c>
    </row>
    <row r="1800" spans="11:16" ht="12.5" x14ac:dyDescent="0.25">
      <c r="K1800" s="38">
        <v>43581</v>
      </c>
      <c r="L1800" s="4">
        <f t="shared" si="87"/>
        <v>2019</v>
      </c>
      <c r="M1800" s="12">
        <f>IF(L1800=2012,M1799,M1799*(1+Data_FRED!C1662))</f>
        <v>2.0199191405069663</v>
      </c>
      <c r="N1800" s="4">
        <f t="shared" si="88"/>
        <v>-1</v>
      </c>
      <c r="O1800" s="19">
        <f>+N1800*(Data_FRED!C1662)</f>
        <v>-4.6743634859040149E-3</v>
      </c>
      <c r="P1800" s="12">
        <f t="shared" si="89"/>
        <v>1.2319824999262621</v>
      </c>
    </row>
    <row r="1801" spans="11:16" ht="12.5" x14ac:dyDescent="0.25">
      <c r="K1801" s="38">
        <v>43584</v>
      </c>
      <c r="L1801" s="4">
        <f t="shared" si="87"/>
        <v>2019</v>
      </c>
      <c r="M1801" s="12">
        <f>IF(L1801=2012,M1800,M1800*(1+Data_FRED!C1663))</f>
        <v>2.0220822692649025</v>
      </c>
      <c r="N1801" s="4">
        <f t="shared" si="88"/>
        <v>-1</v>
      </c>
      <c r="O1801" s="19">
        <f>+N1801*(Data_FRED!C1663)</f>
        <v>-1.0708986882482718E-3</v>
      </c>
      <c r="P1801" s="12">
        <f t="shared" si="89"/>
        <v>1.2306631714831462</v>
      </c>
    </row>
    <row r="1802" spans="11:16" ht="12.5" x14ac:dyDescent="0.25">
      <c r="K1802" s="38">
        <v>43585</v>
      </c>
      <c r="L1802" s="4">
        <f t="shared" si="87"/>
        <v>2019</v>
      </c>
      <c r="M1802" s="12">
        <f>IF(L1802=2012,M1801,M1801*(1+Data_FRED!C1664))</f>
        <v>2.024005164623464</v>
      </c>
      <c r="N1802" s="4">
        <f t="shared" si="88"/>
        <v>-1</v>
      </c>
      <c r="O1802" s="19">
        <f>+N1802*(Data_FRED!C1664)</f>
        <v>-9.5094813291652096E-4</v>
      </c>
      <c r="P1802" s="12">
        <f t="shared" si="89"/>
        <v>1.2294928746379752</v>
      </c>
    </row>
    <row r="1803" spans="11:16" ht="12.5" x14ac:dyDescent="0.25">
      <c r="K1803" s="38">
        <v>43586</v>
      </c>
      <c r="L1803" s="4">
        <f t="shared" si="87"/>
        <v>2019</v>
      </c>
      <c r="M1803" s="12">
        <f>IF(L1803=2012,M1802,M1802*(1+Data_FRED!C1665))</f>
        <v>2.0087635705291271</v>
      </c>
      <c r="N1803" s="4">
        <f t="shared" si="88"/>
        <v>-1</v>
      </c>
      <c r="O1803" s="19">
        <f>+N1803*(Data_FRED!C1665)</f>
        <v>7.5304126495015673E-3</v>
      </c>
      <c r="P1803" s="12">
        <f t="shared" si="89"/>
        <v>1.238751463333621</v>
      </c>
    </row>
    <row r="1804" spans="11:16" ht="12.5" x14ac:dyDescent="0.25">
      <c r="K1804" s="38">
        <v>43587</v>
      </c>
      <c r="L1804" s="4">
        <f t="shared" si="87"/>
        <v>2019</v>
      </c>
      <c r="M1804" s="12">
        <f>IF(L1804=2012,M1803,M1803*(1+Data_FRED!C1666))</f>
        <v>2.0044924208701684</v>
      </c>
      <c r="N1804" s="4">
        <f t="shared" si="88"/>
        <v>-1</v>
      </c>
      <c r="O1804" s="19">
        <f>+N1804*(Data_FRED!C1666)</f>
        <v>2.1262580234037609E-3</v>
      </c>
      <c r="P1804" s="12">
        <f t="shared" si="89"/>
        <v>1.2413853685715373</v>
      </c>
    </row>
    <row r="1805" spans="11:16" ht="12.5" x14ac:dyDescent="0.25">
      <c r="K1805" s="38">
        <v>43588</v>
      </c>
      <c r="L1805" s="4">
        <f t="shared" si="87"/>
        <v>2019</v>
      </c>
      <c r="M1805" s="12">
        <f>IF(L1805=2012,M1804,M1804*(1+Data_FRED!C1667))</f>
        <v>2.0237198542207113</v>
      </c>
      <c r="N1805" s="4">
        <f t="shared" si="88"/>
        <v>-1</v>
      </c>
      <c r="O1805" s="19">
        <f>+N1805*(Data_FRED!C1667)</f>
        <v>-9.5921706414815368E-3</v>
      </c>
      <c r="P1805" s="12">
        <f t="shared" si="89"/>
        <v>1.2294777882843606</v>
      </c>
    </row>
    <row r="1806" spans="11:16" ht="12.5" x14ac:dyDescent="0.25">
      <c r="K1806" s="38">
        <v>43591</v>
      </c>
      <c r="L1806" s="4">
        <f t="shared" si="87"/>
        <v>2019</v>
      </c>
      <c r="M1806" s="12">
        <f>IF(L1806=2012,M1805,M1805*(1+Data_FRED!C1668))</f>
        <v>2.0146514852797504</v>
      </c>
      <c r="N1806" s="4">
        <f t="shared" si="88"/>
        <v>-1</v>
      </c>
      <c r="O1806" s="19">
        <f>+N1806*(Data_FRED!C1668)</f>
        <v>4.4810396666553265E-3</v>
      </c>
      <c r="P1806" s="12">
        <f t="shared" si="89"/>
        <v>1.2349871270229344</v>
      </c>
    </row>
    <row r="1807" spans="11:16" ht="12.5" x14ac:dyDescent="0.25">
      <c r="K1807" s="38">
        <v>43592</v>
      </c>
      <c r="L1807" s="4">
        <f t="shared" si="87"/>
        <v>2019</v>
      </c>
      <c r="M1807" s="12">
        <f>IF(L1807=2012,M1806,M1806*(1+Data_FRED!C1669))</f>
        <v>1.9811085151360324</v>
      </c>
      <c r="N1807" s="4">
        <f t="shared" si="88"/>
        <v>-1</v>
      </c>
      <c r="O1807" s="19">
        <f>+N1807*(Data_FRED!C1669)</f>
        <v>1.6649515009818341E-2</v>
      </c>
      <c r="P1807" s="12">
        <f t="shared" si="89"/>
        <v>1.2555490637312352</v>
      </c>
    </row>
    <row r="1808" spans="11:16" ht="12.5" x14ac:dyDescent="0.25">
      <c r="K1808" s="38">
        <v>43593</v>
      </c>
      <c r="L1808" s="4">
        <f t="shared" si="87"/>
        <v>2019</v>
      </c>
      <c r="M1808" s="12">
        <f>IF(L1808=2012,M1807,M1807*(1+Data_FRED!C1670))</f>
        <v>1.9779255248894485</v>
      </c>
      <c r="N1808" s="4">
        <f t="shared" si="88"/>
        <v>-1</v>
      </c>
      <c r="O1808" s="19">
        <f>+N1808*(Data_FRED!C1670)</f>
        <v>1.6066713268179022E-3</v>
      </c>
      <c r="P1808" s="12">
        <f t="shared" si="89"/>
        <v>1.2575663184113453</v>
      </c>
    </row>
    <row r="1809" spans="11:16" ht="12.5" x14ac:dyDescent="0.25">
      <c r="K1809" s="38">
        <v>43594</v>
      </c>
      <c r="L1809" s="4">
        <f t="shared" ref="L1809:L1872" si="90">+YEAR(K1809)</f>
        <v>2019</v>
      </c>
      <c r="M1809" s="12">
        <f>IF(L1809=2012,M1808,M1808*(1+Data_FRED!C1671))</f>
        <v>1.9719402914178084</v>
      </c>
      <c r="N1809" s="4">
        <f t="shared" ref="N1809:N1872" si="91">+SUMIF($C$143:$C$153,L1809,$D$143:$D$153)</f>
        <v>-1</v>
      </c>
      <c r="O1809" s="19">
        <f>+N1809*(Data_FRED!C1671)</f>
        <v>3.0260155887187833E-3</v>
      </c>
      <c r="P1809" s="12">
        <f t="shared" ref="P1809:P1872" si="92">P1808*(1+O1809)</f>
        <v>1.2613717336947057</v>
      </c>
    </row>
    <row r="1810" spans="11:16" ht="12.5" x14ac:dyDescent="0.25">
      <c r="K1810" s="38">
        <v>43595</v>
      </c>
      <c r="L1810" s="4">
        <f t="shared" si="90"/>
        <v>2019</v>
      </c>
      <c r="M1810" s="12">
        <f>IF(L1810=2012,M1809,M1809*(1+Data_FRED!C1672))</f>
        <v>1.9792629295106268</v>
      </c>
      <c r="N1810" s="4">
        <f t="shared" si="91"/>
        <v>-1</v>
      </c>
      <c r="O1810" s="19">
        <f>+N1810*(Data_FRED!C1672)</f>
        <v>-3.7134177564540913E-3</v>
      </c>
      <c r="P1810" s="12">
        <f t="shared" si="92"/>
        <v>1.2566877335013145</v>
      </c>
    </row>
    <row r="1811" spans="11:16" ht="12.5" x14ac:dyDescent="0.25">
      <c r="K1811" s="38">
        <v>43598</v>
      </c>
      <c r="L1811" s="4">
        <f t="shared" si="90"/>
        <v>2019</v>
      </c>
      <c r="M1811" s="12">
        <f>IF(L1811=2012,M1810,M1810*(1+Data_FRED!C1673))</f>
        <v>1.9309163750771279</v>
      </c>
      <c r="N1811" s="4">
        <f t="shared" si="91"/>
        <v>-1</v>
      </c>
      <c r="O1811" s="19">
        <f>+N1811*(Data_FRED!C1673)</f>
        <v>2.4426544706444165E-2</v>
      </c>
      <c r="P1811" s="12">
        <f t="shared" si="92"/>
        <v>1.2873842726057243</v>
      </c>
    </row>
    <row r="1812" spans="11:16" ht="12.5" x14ac:dyDescent="0.25">
      <c r="K1812" s="38">
        <v>43599</v>
      </c>
      <c r="L1812" s="4">
        <f t="shared" si="90"/>
        <v>2019</v>
      </c>
      <c r="M1812" s="12">
        <f>IF(L1812=2012,M1811,M1811*(1+Data_FRED!C1674))</f>
        <v>1.9463329276716907</v>
      </c>
      <c r="N1812" s="4">
        <f t="shared" si="91"/>
        <v>-1</v>
      </c>
      <c r="O1812" s="19">
        <f>+N1812*(Data_FRED!C1674)</f>
        <v>-7.9840602076551824E-3</v>
      </c>
      <c r="P1812" s="12">
        <f t="shared" si="92"/>
        <v>1.2771057190628519</v>
      </c>
    </row>
    <row r="1813" spans="11:16" ht="12.5" x14ac:dyDescent="0.25">
      <c r="K1813" s="38">
        <v>43600</v>
      </c>
      <c r="L1813" s="4">
        <f t="shared" si="90"/>
        <v>2019</v>
      </c>
      <c r="M1813" s="12">
        <f>IF(L1813=2012,M1812,M1812*(1+Data_FRED!C1675))</f>
        <v>1.9576644332514419</v>
      </c>
      <c r="N1813" s="4">
        <f t="shared" si="91"/>
        <v>-1</v>
      </c>
      <c r="O1813" s="19">
        <f>+N1813*(Data_FRED!C1675)</f>
        <v>-5.8219770208102466E-3</v>
      </c>
      <c r="P1813" s="12">
        <f t="shared" si="92"/>
        <v>1.2696704389133227</v>
      </c>
    </row>
    <row r="1814" spans="11:16" ht="12.5" x14ac:dyDescent="0.25">
      <c r="K1814" s="38">
        <v>43601</v>
      </c>
      <c r="L1814" s="4">
        <f t="shared" si="90"/>
        <v>2019</v>
      </c>
      <c r="M1814" s="12">
        <f>IF(L1814=2012,M1813,M1813*(1+Data_FRED!C1676))</f>
        <v>1.9750013521714582</v>
      </c>
      <c r="N1814" s="4">
        <f t="shared" si="91"/>
        <v>-1</v>
      </c>
      <c r="O1814" s="19">
        <f>+N1814*(Data_FRED!C1676)</f>
        <v>-8.8559196487121624E-3</v>
      </c>
      <c r="P1814" s="12">
        <f t="shared" si="92"/>
        <v>1.2584263395259612</v>
      </c>
    </row>
    <row r="1815" spans="11:16" ht="12.5" x14ac:dyDescent="0.25">
      <c r="K1815" s="38">
        <v>43602</v>
      </c>
      <c r="L1815" s="4">
        <f t="shared" si="90"/>
        <v>2019</v>
      </c>
      <c r="M1815" s="12">
        <f>IF(L1815=2012,M1814,M1814*(1+Data_FRED!C1677))</f>
        <v>1.9634388575403456</v>
      </c>
      <c r="N1815" s="4">
        <f t="shared" si="91"/>
        <v>-1</v>
      </c>
      <c r="O1815" s="19">
        <f>+N1815*(Data_FRED!C1677)</f>
        <v>5.8544236531281706E-3</v>
      </c>
      <c r="P1815" s="12">
        <f t="shared" si="92"/>
        <v>1.2657937004538014</v>
      </c>
    </row>
    <row r="1816" spans="11:16" ht="12.5" x14ac:dyDescent="0.25">
      <c r="K1816" s="38">
        <v>43605</v>
      </c>
      <c r="L1816" s="4">
        <f t="shared" si="90"/>
        <v>2019</v>
      </c>
      <c r="M1816" s="12">
        <f>IF(L1816=2012,M1815,M1815*(1+Data_FRED!C1678))</f>
        <v>1.9501419766961279</v>
      </c>
      <c r="N1816" s="4">
        <f t="shared" si="91"/>
        <v>-1</v>
      </c>
      <c r="O1816" s="19">
        <f>+N1816*(Data_FRED!C1678)</f>
        <v>6.7722408534153554E-3</v>
      </c>
      <c r="P1816" s="12">
        <f t="shared" si="92"/>
        <v>1.2743659602640105</v>
      </c>
    </row>
    <row r="1817" spans="11:16" ht="12.5" x14ac:dyDescent="0.25">
      <c r="K1817" s="38">
        <v>43606</v>
      </c>
      <c r="L1817" s="4">
        <f t="shared" si="90"/>
        <v>2019</v>
      </c>
      <c r="M1817" s="12">
        <f>IF(L1817=2012,M1816,M1816*(1+Data_FRED!C1679))</f>
        <v>1.966639991997015</v>
      </c>
      <c r="N1817" s="4">
        <f t="shared" si="91"/>
        <v>-1</v>
      </c>
      <c r="O1817" s="19">
        <f>+N1817*(Data_FRED!C1679)</f>
        <v>-8.4599047136238066E-3</v>
      </c>
      <c r="P1817" s="12">
        <f t="shared" si="92"/>
        <v>1.2635849456698913</v>
      </c>
    </row>
    <row r="1818" spans="11:16" ht="12.5" x14ac:dyDescent="0.25">
      <c r="K1818" s="38">
        <v>43607</v>
      </c>
      <c r="L1818" s="4">
        <f t="shared" si="90"/>
        <v>2019</v>
      </c>
      <c r="M1818" s="12">
        <f>IF(L1818=2012,M1817,M1817*(1+Data_FRED!C1680))</f>
        <v>1.9610776227679234</v>
      </c>
      <c r="N1818" s="4">
        <f t="shared" si="91"/>
        <v>-1</v>
      </c>
      <c r="O1818" s="19">
        <f>+N1818*(Data_FRED!C1680)</f>
        <v>2.8283616990028514E-3</v>
      </c>
      <c r="P1818" s="12">
        <f t="shared" si="92"/>
        <v>1.2671588209336606</v>
      </c>
    </row>
    <row r="1819" spans="11:16" ht="12.5" x14ac:dyDescent="0.25">
      <c r="K1819" s="38">
        <v>43608</v>
      </c>
      <c r="L1819" s="4">
        <f t="shared" si="90"/>
        <v>2019</v>
      </c>
      <c r="M1819" s="12">
        <f>IF(L1819=2012,M1818,M1818*(1+Data_FRED!C1681))</f>
        <v>1.9375727701158603</v>
      </c>
      <c r="N1819" s="4">
        <f t="shared" si="91"/>
        <v>-1</v>
      </c>
      <c r="O1819" s="19">
        <f>+N1819*(Data_FRED!C1681)</f>
        <v>1.1985681943016436E-2</v>
      </c>
      <c r="P1819" s="12">
        <f t="shared" si="92"/>
        <v>1.2823465835326591</v>
      </c>
    </row>
    <row r="1820" spans="11:16" ht="12.5" x14ac:dyDescent="0.25">
      <c r="K1820" s="38">
        <v>43609</v>
      </c>
      <c r="L1820" s="4">
        <f t="shared" si="90"/>
        <v>2019</v>
      </c>
      <c r="M1820" s="12">
        <f>IF(L1820=2012,M1819,M1819*(1+Data_FRED!C1682))</f>
        <v>1.940193568979347</v>
      </c>
      <c r="N1820" s="4">
        <f t="shared" si="91"/>
        <v>-1</v>
      </c>
      <c r="O1820" s="19">
        <f>+N1820*(Data_FRED!C1682)</f>
        <v>-1.3526195784275823E-3</v>
      </c>
      <c r="P1820" s="12">
        <f t="shared" si="92"/>
        <v>1.280612056437443</v>
      </c>
    </row>
    <row r="1821" spans="11:16" ht="12.5" x14ac:dyDescent="0.25">
      <c r="K1821" s="38">
        <v>43613</v>
      </c>
      <c r="L1821" s="4">
        <f t="shared" si="90"/>
        <v>2019</v>
      </c>
      <c r="M1821" s="12">
        <f>IF(L1821=2012,M1820,M1820*(1+Data_FRED!C1683))</f>
        <v>1.923874812478547</v>
      </c>
      <c r="N1821" s="4">
        <f t="shared" si="91"/>
        <v>-1</v>
      </c>
      <c r="O1821" s="19">
        <f>+N1821*(Data_FRED!C1683)</f>
        <v>8.4108909346528385E-3</v>
      </c>
      <c r="P1821" s="12">
        <f t="shared" si="92"/>
        <v>1.2913831447737398</v>
      </c>
    </row>
    <row r="1822" spans="11:16" ht="12.5" x14ac:dyDescent="0.25">
      <c r="K1822" s="38">
        <v>43614</v>
      </c>
      <c r="L1822" s="4">
        <f t="shared" si="90"/>
        <v>2019</v>
      </c>
      <c r="M1822" s="12">
        <f>IF(L1822=2012,M1821,M1821*(1+Data_FRED!C1684))</f>
        <v>1.9105309023580075</v>
      </c>
      <c r="N1822" s="4">
        <f t="shared" si="91"/>
        <v>-1</v>
      </c>
      <c r="O1822" s="19">
        <f>+N1822*(Data_FRED!C1684)</f>
        <v>6.9359555174738127E-3</v>
      </c>
      <c r="P1822" s="12">
        <f t="shared" si="92"/>
        <v>1.3003401208219059</v>
      </c>
    </row>
    <row r="1823" spans="11:16" ht="12.5" x14ac:dyDescent="0.25">
      <c r="K1823" s="38">
        <v>43615</v>
      </c>
      <c r="L1823" s="4">
        <f t="shared" si="90"/>
        <v>2019</v>
      </c>
      <c r="M1823" s="12">
        <f>IF(L1823=2012,M1822,M1822*(1+Data_FRED!C1685))</f>
        <v>1.914535835901259</v>
      </c>
      <c r="N1823" s="4">
        <f t="shared" si="91"/>
        <v>-1</v>
      </c>
      <c r="O1823" s="19">
        <f>+N1823*(Data_FRED!C1685)</f>
        <v>-2.0962411748005594E-3</v>
      </c>
      <c r="P1823" s="12">
        <f t="shared" si="92"/>
        <v>1.2976142943193938</v>
      </c>
    </row>
    <row r="1824" spans="11:16" ht="12.5" x14ac:dyDescent="0.25">
      <c r="K1824" s="38">
        <v>43616</v>
      </c>
      <c r="L1824" s="4">
        <f t="shared" si="90"/>
        <v>2019</v>
      </c>
      <c r="M1824" s="12">
        <f>IF(L1824=2012,M1823,M1823*(1+Data_FRED!C1686))</f>
        <v>1.889104696415981</v>
      </c>
      <c r="N1824" s="4">
        <f t="shared" si="91"/>
        <v>-1</v>
      </c>
      <c r="O1824" s="19">
        <f>+N1824*(Data_FRED!C1686)</f>
        <v>1.3283188023120184E-2</v>
      </c>
      <c r="P1824" s="12">
        <f t="shared" si="92"/>
        <v>1.3148507489723267</v>
      </c>
    </row>
    <row r="1825" spans="11:16" ht="12.5" x14ac:dyDescent="0.25">
      <c r="K1825" s="38">
        <v>43619</v>
      </c>
      <c r="L1825" s="4">
        <f t="shared" si="90"/>
        <v>2019</v>
      </c>
      <c r="M1825" s="12">
        <f>IF(L1825=2012,M1824,M1824*(1+Data_FRED!C1687))</f>
        <v>1.8838737058690747</v>
      </c>
      <c r="N1825" s="4">
        <f t="shared" si="91"/>
        <v>-1</v>
      </c>
      <c r="O1825" s="19">
        <f>+N1825*(Data_FRED!C1687)</f>
        <v>2.7690315718501501E-3</v>
      </c>
      <c r="P1825" s="12">
        <f t="shared" si="92"/>
        <v>1.3184916122085018</v>
      </c>
    </row>
    <row r="1826" spans="11:16" ht="12.5" x14ac:dyDescent="0.25">
      <c r="K1826" s="38">
        <v>43620</v>
      </c>
      <c r="L1826" s="4">
        <f t="shared" si="90"/>
        <v>2019</v>
      </c>
      <c r="M1826" s="12">
        <f>IF(L1826=2012,M1825,M1825*(1+Data_FRED!C1688))</f>
        <v>1.9238229476630566</v>
      </c>
      <c r="N1826" s="4">
        <f t="shared" si="91"/>
        <v>-1</v>
      </c>
      <c r="O1826" s="19">
        <f>+N1826*(Data_FRED!C1688)</f>
        <v>-2.1205902322179549E-2</v>
      </c>
      <c r="P1826" s="12">
        <f t="shared" si="92"/>
        <v>1.2905318078673953</v>
      </c>
    </row>
    <row r="1827" spans="11:16" ht="12.5" x14ac:dyDescent="0.25">
      <c r="K1827" s="38">
        <v>43621</v>
      </c>
      <c r="L1827" s="4">
        <f t="shared" si="90"/>
        <v>2019</v>
      </c>
      <c r="M1827" s="12">
        <f>IF(L1827=2012,M1826,M1826*(1+Data_FRED!C1689))</f>
        <v>1.9394612590408313</v>
      </c>
      <c r="N1827" s="4">
        <f t="shared" si="91"/>
        <v>-1</v>
      </c>
      <c r="O1827" s="19">
        <f>+N1827*(Data_FRED!C1689)</f>
        <v>-8.1287685006414707E-3</v>
      </c>
      <c r="P1827" s="12">
        <f t="shared" si="92"/>
        <v>1.280041373558527</v>
      </c>
    </row>
    <row r="1828" spans="11:16" ht="12.5" x14ac:dyDescent="0.25">
      <c r="K1828" s="38">
        <v>43622</v>
      </c>
      <c r="L1828" s="4">
        <f t="shared" si="90"/>
        <v>2019</v>
      </c>
      <c r="M1828" s="12">
        <f>IF(L1828=2012,M1827,M1827*(1+Data_FRED!C1690))</f>
        <v>1.9513245742033645</v>
      </c>
      <c r="N1828" s="4">
        <f t="shared" si="91"/>
        <v>-1</v>
      </c>
      <c r="O1828" s="19">
        <f>+N1828*(Data_FRED!C1690)</f>
        <v>-6.1168095558660623E-3</v>
      </c>
      <c r="P1828" s="12">
        <f t="shared" si="92"/>
        <v>1.2722116042528404</v>
      </c>
    </row>
    <row r="1829" spans="11:16" ht="12.5" x14ac:dyDescent="0.25">
      <c r="K1829" s="38">
        <v>43623</v>
      </c>
      <c r="L1829" s="4">
        <f t="shared" si="90"/>
        <v>2019</v>
      </c>
      <c r="M1829" s="12">
        <f>IF(L1829=2012,M1828,M1828*(1+Data_FRED!C1691))</f>
        <v>1.9717021498471219</v>
      </c>
      <c r="N1829" s="4">
        <f t="shared" si="91"/>
        <v>-1</v>
      </c>
      <c r="O1829" s="19">
        <f>+N1829*(Data_FRED!C1691)</f>
        <v>-1.0442945224567081E-2</v>
      </c>
      <c r="P1829" s="12">
        <f t="shared" si="92"/>
        <v>1.2589259681555693</v>
      </c>
    </row>
    <row r="1830" spans="11:16" ht="12.5" x14ac:dyDescent="0.25">
      <c r="K1830" s="38">
        <v>43626</v>
      </c>
      <c r="L1830" s="4">
        <f t="shared" si="90"/>
        <v>2019</v>
      </c>
      <c r="M1830" s="12">
        <f>IF(L1830=2012,M1829,M1829*(1+Data_FRED!C1692))</f>
        <v>1.9808691007149799</v>
      </c>
      <c r="N1830" s="4">
        <f t="shared" si="91"/>
        <v>-1</v>
      </c>
      <c r="O1830" s="19">
        <f>+N1830*(Data_FRED!C1692)</f>
        <v>-4.6492574289522378E-3</v>
      </c>
      <c r="P1830" s="12">
        <f t="shared" si="92"/>
        <v>1.2530728972456211</v>
      </c>
    </row>
    <row r="1831" spans="11:16" ht="12.5" x14ac:dyDescent="0.25">
      <c r="K1831" s="38">
        <v>43627</v>
      </c>
      <c r="L1831" s="4">
        <f t="shared" si="90"/>
        <v>2019</v>
      </c>
      <c r="M1831" s="12">
        <f>IF(L1831=2012,M1830,M1830*(1+Data_FRED!C1693))</f>
        <v>1.980175919202056</v>
      </c>
      <c r="N1831" s="4">
        <f t="shared" si="91"/>
        <v>-1</v>
      </c>
      <c r="O1831" s="19">
        <f>+N1831*(Data_FRED!C1693)</f>
        <v>3.4993807146250003E-4</v>
      </c>
      <c r="P1831" s="12">
        <f t="shared" si="92"/>
        <v>1.2535113951586851</v>
      </c>
    </row>
    <row r="1832" spans="11:16" ht="12.5" x14ac:dyDescent="0.25">
      <c r="K1832" s="38">
        <v>43628</v>
      </c>
      <c r="L1832" s="4">
        <f t="shared" si="90"/>
        <v>2019</v>
      </c>
      <c r="M1832" s="12">
        <f>IF(L1832=2012,M1831,M1831*(1+Data_FRED!C1694))</f>
        <v>1.9761369573521552</v>
      </c>
      <c r="N1832" s="4">
        <f t="shared" si="91"/>
        <v>-1</v>
      </c>
      <c r="O1832" s="19">
        <f>+N1832*(Data_FRED!C1694)</f>
        <v>2.0396984988729416E-3</v>
      </c>
      <c r="P1832" s="12">
        <f t="shared" si="92"/>
        <v>1.2560681804697102</v>
      </c>
    </row>
    <row r="1833" spans="11:16" ht="12.5" x14ac:dyDescent="0.25">
      <c r="K1833" s="38">
        <v>43629</v>
      </c>
      <c r="L1833" s="4">
        <f t="shared" si="90"/>
        <v>2019</v>
      </c>
      <c r="M1833" s="12">
        <f>IF(L1833=2012,M1832,M1832*(1+Data_FRED!C1695))</f>
        <v>1.984217535847848</v>
      </c>
      <c r="N1833" s="4">
        <f t="shared" si="91"/>
        <v>-1</v>
      </c>
      <c r="O1833" s="19">
        <f>+N1833*(Data_FRED!C1695)</f>
        <v>-4.0890781712417494E-3</v>
      </c>
      <c r="P1833" s="12">
        <f t="shared" si="92"/>
        <v>1.2509320194913602</v>
      </c>
    </row>
    <row r="1834" spans="11:16" ht="12.5" x14ac:dyDescent="0.25">
      <c r="K1834" s="38">
        <v>43630</v>
      </c>
      <c r="L1834" s="4">
        <f t="shared" si="90"/>
        <v>2019</v>
      </c>
      <c r="M1834" s="12">
        <f>IF(L1834=2012,M1833,M1833*(1+Data_FRED!C1696))</f>
        <v>1.9810173061316114</v>
      </c>
      <c r="N1834" s="4">
        <f t="shared" si="91"/>
        <v>-1</v>
      </c>
      <c r="O1834" s="19">
        <f>+N1834*(Data_FRED!C1696)</f>
        <v>1.612842169983723E-3</v>
      </c>
      <c r="P1834" s="12">
        <f t="shared" si="92"/>
        <v>1.2529495754041788</v>
      </c>
    </row>
    <row r="1835" spans="11:16" ht="12.5" x14ac:dyDescent="0.25">
      <c r="K1835" s="38">
        <v>43633</v>
      </c>
      <c r="L1835" s="4">
        <f t="shared" si="90"/>
        <v>2019</v>
      </c>
      <c r="M1835" s="12">
        <f>IF(L1835=2012,M1834,M1834*(1+Data_FRED!C1697))</f>
        <v>1.9828622982771216</v>
      </c>
      <c r="N1835" s="4">
        <f t="shared" si="91"/>
        <v>-1</v>
      </c>
      <c r="O1835" s="19">
        <f>+N1835*(Data_FRED!C1697)</f>
        <v>-9.3133570302482102E-4</v>
      </c>
      <c r="P1835" s="12">
        <f t="shared" si="92"/>
        <v>1.2517826587305152</v>
      </c>
    </row>
    <row r="1836" spans="11:16" ht="12.5" x14ac:dyDescent="0.25">
      <c r="K1836" s="38">
        <v>43634</v>
      </c>
      <c r="L1836" s="4">
        <f t="shared" si="90"/>
        <v>2019</v>
      </c>
      <c r="M1836" s="12">
        <f>IF(L1836=2012,M1835,M1835*(1+Data_FRED!C1698))</f>
        <v>2.0020374938883196</v>
      </c>
      <c r="N1836" s="4">
        <f t="shared" si="91"/>
        <v>-1</v>
      </c>
      <c r="O1836" s="19">
        <f>+N1836*(Data_FRED!C1698)</f>
        <v>-9.670462557011119E-3</v>
      </c>
      <c r="P1836" s="12">
        <f t="shared" si="92"/>
        <v>1.2396773413997459</v>
      </c>
    </row>
    <row r="1837" spans="11:16" ht="12.5" x14ac:dyDescent="0.25">
      <c r="K1837" s="38">
        <v>43635</v>
      </c>
      <c r="L1837" s="4">
        <f t="shared" si="90"/>
        <v>2019</v>
      </c>
      <c r="M1837" s="12">
        <f>IF(L1837=2012,M1836,M1836*(1+Data_FRED!C1699))</f>
        <v>2.0080050273898888</v>
      </c>
      <c r="N1837" s="4">
        <f t="shared" si="91"/>
        <v>-1</v>
      </c>
      <c r="O1837" s="19">
        <f>+N1837*(Data_FRED!C1699)</f>
        <v>-2.9807301410620332E-3</v>
      </c>
      <c r="P1837" s="12">
        <f t="shared" si="92"/>
        <v>1.2359821977830441</v>
      </c>
    </row>
    <row r="1838" spans="11:16" ht="12.5" x14ac:dyDescent="0.25">
      <c r="K1838" s="38">
        <v>43636</v>
      </c>
      <c r="L1838" s="4">
        <f t="shared" si="90"/>
        <v>2019</v>
      </c>
      <c r="M1838" s="12">
        <f>IF(L1838=2012,M1837,M1837*(1+Data_FRED!C1700))</f>
        <v>2.0269357259626402</v>
      </c>
      <c r="N1838" s="4">
        <f t="shared" si="91"/>
        <v>-1</v>
      </c>
      <c r="O1838" s="19">
        <f>+N1838*(Data_FRED!C1700)</f>
        <v>-9.4276151277163066E-3</v>
      </c>
      <c r="P1838" s="12">
        <f t="shared" si="92"/>
        <v>1.2243298333176367</v>
      </c>
    </row>
    <row r="1839" spans="11:16" ht="12.5" x14ac:dyDescent="0.25">
      <c r="K1839" s="38">
        <v>43637</v>
      </c>
      <c r="L1839" s="4">
        <f t="shared" si="90"/>
        <v>2019</v>
      </c>
      <c r="M1839" s="12">
        <f>IF(L1839=2012,M1838,M1838*(1+Data_FRED!C1701))</f>
        <v>2.024381733882449</v>
      </c>
      <c r="N1839" s="4">
        <f t="shared" si="91"/>
        <v>-1</v>
      </c>
      <c r="O1839" s="19">
        <f>+N1839*(Data_FRED!C1701)</f>
        <v>1.2600261801485599E-3</v>
      </c>
      <c r="P1839" s="12">
        <f t="shared" si="92"/>
        <v>1.2258725209607537</v>
      </c>
    </row>
    <row r="1840" spans="11:16" ht="12.5" x14ac:dyDescent="0.25">
      <c r="K1840" s="38">
        <v>43640</v>
      </c>
      <c r="L1840" s="4">
        <f t="shared" si="90"/>
        <v>2019</v>
      </c>
      <c r="M1840" s="12">
        <f>IF(L1840=2012,M1839,M1839*(1+Data_FRED!C1702))</f>
        <v>2.0208726000228361</v>
      </c>
      <c r="N1840" s="4">
        <f t="shared" si="91"/>
        <v>-1</v>
      </c>
      <c r="O1840" s="19">
        <f>+N1840*(Data_FRED!C1702)</f>
        <v>1.7334348561240606E-3</v>
      </c>
      <c r="P1840" s="12">
        <f t="shared" si="92"/>
        <v>1.2279974911177516</v>
      </c>
    </row>
    <row r="1841" spans="11:16" ht="12.5" x14ac:dyDescent="0.25">
      <c r="K1841" s="38">
        <v>43641</v>
      </c>
      <c r="L1841" s="4">
        <f t="shared" si="90"/>
        <v>2019</v>
      </c>
      <c r="M1841" s="12">
        <f>IF(L1841=2012,M1840,M1840*(1+Data_FRED!C1703))</f>
        <v>2.0015900352557394</v>
      </c>
      <c r="N1841" s="4">
        <f t="shared" si="91"/>
        <v>-1</v>
      </c>
      <c r="O1841" s="19">
        <f>+N1841*(Data_FRED!C1703)</f>
        <v>9.5417023155633419E-3</v>
      </c>
      <c r="P1841" s="12">
        <f t="shared" si="92"/>
        <v>1.2397146776222558</v>
      </c>
    </row>
    <row r="1842" spans="11:16" ht="12.5" x14ac:dyDescent="0.25">
      <c r="K1842" s="38">
        <v>43642</v>
      </c>
      <c r="L1842" s="4">
        <f t="shared" si="90"/>
        <v>2019</v>
      </c>
      <c r="M1842" s="12">
        <f>IF(L1842=2012,M1841,M1841*(1+Data_FRED!C1704))</f>
        <v>1.9991185801619309</v>
      </c>
      <c r="N1842" s="4">
        <f t="shared" si="91"/>
        <v>-1</v>
      </c>
      <c r="O1842" s="19">
        <f>+N1842*(Data_FRED!C1704)</f>
        <v>1.2347459021461497E-3</v>
      </c>
      <c r="P1842" s="12">
        <f t="shared" si="92"/>
        <v>1.2412454102402806</v>
      </c>
    </row>
    <row r="1843" spans="11:16" ht="12.5" x14ac:dyDescent="0.25">
      <c r="K1843" s="38">
        <v>43643</v>
      </c>
      <c r="L1843" s="4">
        <f t="shared" si="90"/>
        <v>2019</v>
      </c>
      <c r="M1843" s="12">
        <f>IF(L1843=2012,M1842,M1842*(1+Data_FRED!C1705))</f>
        <v>2.0067470618467227</v>
      </c>
      <c r="N1843" s="4">
        <f t="shared" si="91"/>
        <v>-1</v>
      </c>
      <c r="O1843" s="19">
        <f>+N1843*(Data_FRED!C1705)</f>
        <v>-3.8159225573172161E-3</v>
      </c>
      <c r="P1843" s="12">
        <f t="shared" si="92"/>
        <v>1.2365089138801781</v>
      </c>
    </row>
    <row r="1844" spans="11:16" ht="12.5" x14ac:dyDescent="0.25">
      <c r="K1844" s="38">
        <v>43644</v>
      </c>
      <c r="L1844" s="4">
        <f t="shared" si="90"/>
        <v>2019</v>
      </c>
      <c r="M1844" s="12">
        <f>IF(L1844=2012,M1843,M1843*(1+Data_FRED!C1706))</f>
        <v>2.018267619755393</v>
      </c>
      <c r="N1844" s="4">
        <f t="shared" si="91"/>
        <v>-1</v>
      </c>
      <c r="O1844" s="19">
        <f>+N1844*(Data_FRED!C1706)</f>
        <v>-5.7409118108132217E-3</v>
      </c>
      <c r="P1844" s="12">
        <f t="shared" si="92"/>
        <v>1.2294102252523076</v>
      </c>
    </row>
    <row r="1845" spans="11:16" ht="12.5" x14ac:dyDescent="0.25">
      <c r="K1845" s="38">
        <v>43647</v>
      </c>
      <c r="L1845" s="4">
        <f t="shared" si="90"/>
        <v>2019</v>
      </c>
      <c r="M1845" s="12">
        <f>IF(L1845=2012,M1844,M1844*(1+Data_FRED!C1707))</f>
        <v>2.0336932302435202</v>
      </c>
      <c r="N1845" s="4">
        <f t="shared" si="91"/>
        <v>-1</v>
      </c>
      <c r="O1845" s="19">
        <f>+N1845*(Data_FRED!C1707)</f>
        <v>-7.6429955755801899E-3</v>
      </c>
      <c r="P1845" s="12">
        <f t="shared" si="92"/>
        <v>1.220013848340131</v>
      </c>
    </row>
    <row r="1846" spans="11:16" ht="12.5" x14ac:dyDescent="0.25">
      <c r="K1846" s="38">
        <v>43648</v>
      </c>
      <c r="L1846" s="4">
        <f t="shared" si="90"/>
        <v>2019</v>
      </c>
      <c r="M1846" s="12">
        <f>IF(L1846=2012,M1845,M1845*(1+Data_FRED!C1708))</f>
        <v>2.0396394855748445</v>
      </c>
      <c r="N1846" s="4">
        <f t="shared" si="91"/>
        <v>-1</v>
      </c>
      <c r="O1846" s="19">
        <f>+N1846*(Data_FRED!C1708)</f>
        <v>-2.9238703472561083E-3</v>
      </c>
      <c r="P1846" s="12">
        <f t="shared" si="92"/>
        <v>1.2164466860257275</v>
      </c>
    </row>
    <row r="1847" spans="11:16" ht="12.5" x14ac:dyDescent="0.25">
      <c r="K1847" s="38">
        <v>43649</v>
      </c>
      <c r="L1847" s="4">
        <f t="shared" si="90"/>
        <v>2019</v>
      </c>
      <c r="M1847" s="12">
        <f>IF(L1847=2012,M1846,M1846*(1+Data_FRED!C1709))</f>
        <v>2.0552286054351216</v>
      </c>
      <c r="N1847" s="4">
        <f t="shared" si="91"/>
        <v>-1</v>
      </c>
      <c r="O1847" s="19">
        <f>+N1847*(Data_FRED!C1709)</f>
        <v>-7.6430761271929189E-3</v>
      </c>
      <c r="P1847" s="12">
        <f t="shared" si="92"/>
        <v>1.2071492913997612</v>
      </c>
    </row>
    <row r="1848" spans="11:16" ht="12.5" x14ac:dyDescent="0.25">
      <c r="K1848" s="38">
        <v>43651</v>
      </c>
      <c r="L1848" s="4">
        <f t="shared" si="90"/>
        <v>2019</v>
      </c>
      <c r="M1848" s="12">
        <f>IF(L1848=2012,M1847,M1847*(1+Data_FRED!C1710))</f>
        <v>2.0515138167342242</v>
      </c>
      <c r="N1848" s="4">
        <f t="shared" si="91"/>
        <v>-1</v>
      </c>
      <c r="O1848" s="19">
        <f>+N1848*(Data_FRED!C1710)</f>
        <v>1.8074819954691978E-3</v>
      </c>
      <c r="P1848" s="12">
        <f t="shared" si="92"/>
        <v>1.2093311920098098</v>
      </c>
    </row>
    <row r="1849" spans="11:16" ht="12.5" x14ac:dyDescent="0.25">
      <c r="K1849" s="38">
        <v>43654</v>
      </c>
      <c r="L1849" s="4">
        <f t="shared" si="90"/>
        <v>2019</v>
      </c>
      <c r="M1849" s="12">
        <f>IF(L1849=2012,M1848,M1848*(1+Data_FRED!C1711))</f>
        <v>2.0415697476965327</v>
      </c>
      <c r="N1849" s="4">
        <f t="shared" si="91"/>
        <v>-1</v>
      </c>
      <c r="O1849" s="19">
        <f>+N1849*(Data_FRED!C1711)</f>
        <v>4.8471859933760311E-3</v>
      </c>
      <c r="P1849" s="12">
        <f t="shared" si="92"/>
        <v>1.2151930452250725</v>
      </c>
    </row>
    <row r="1850" spans="11:16" ht="12.5" x14ac:dyDescent="0.25">
      <c r="K1850" s="38">
        <v>43655</v>
      </c>
      <c r="L1850" s="4">
        <f t="shared" si="90"/>
        <v>2019</v>
      </c>
      <c r="M1850" s="12">
        <f>IF(L1850=2012,M1849,M1849*(1+Data_FRED!C1712))</f>
        <v>2.0440927522158914</v>
      </c>
      <c r="N1850" s="4">
        <f t="shared" si="91"/>
        <v>-1</v>
      </c>
      <c r="O1850" s="19">
        <f>+N1850*(Data_FRED!C1712)</f>
        <v>-1.2358159804265049E-3</v>
      </c>
      <c r="P1850" s="12">
        <f t="shared" si="92"/>
        <v>1.2136912902404802</v>
      </c>
    </row>
    <row r="1851" spans="11:16" ht="12.5" x14ac:dyDescent="0.25">
      <c r="K1851" s="38">
        <v>43656</v>
      </c>
      <c r="L1851" s="4">
        <f t="shared" si="90"/>
        <v>2019</v>
      </c>
      <c r="M1851" s="12">
        <f>IF(L1851=2012,M1850,M1850*(1+Data_FRED!C1713))</f>
        <v>2.0532921605102237</v>
      </c>
      <c r="N1851" s="4">
        <f t="shared" si="91"/>
        <v>-1</v>
      </c>
      <c r="O1851" s="19">
        <f>+N1851*(Data_FRED!C1713)</f>
        <v>-4.5004847673177414E-3</v>
      </c>
      <c r="P1851" s="12">
        <f t="shared" si="92"/>
        <v>1.2082290910765265</v>
      </c>
    </row>
    <row r="1852" spans="11:16" ht="12.5" x14ac:dyDescent="0.25">
      <c r="K1852" s="38">
        <v>43657</v>
      </c>
      <c r="L1852" s="4">
        <f t="shared" si="90"/>
        <v>2019</v>
      </c>
      <c r="M1852" s="12">
        <f>IF(L1852=2012,M1851,M1851*(1+Data_FRED!C1714))</f>
        <v>2.0579791524495401</v>
      </c>
      <c r="N1852" s="4">
        <f t="shared" si="91"/>
        <v>-1</v>
      </c>
      <c r="O1852" s="19">
        <f>+N1852*(Data_FRED!C1714)</f>
        <v>-2.2826717159195975E-3</v>
      </c>
      <c r="P1852" s="12">
        <f t="shared" si="92"/>
        <v>1.2054711007039749</v>
      </c>
    </row>
    <row r="1853" spans="11:16" ht="12.5" x14ac:dyDescent="0.25">
      <c r="K1853" s="38">
        <v>43658</v>
      </c>
      <c r="L1853" s="4">
        <f t="shared" si="90"/>
        <v>2019</v>
      </c>
      <c r="M1853" s="12">
        <f>IF(L1853=2012,M1852,M1852*(1+Data_FRED!C1715))</f>
        <v>2.0674654043144418</v>
      </c>
      <c r="N1853" s="4">
        <f t="shared" si="91"/>
        <v>-1</v>
      </c>
      <c r="O1853" s="19">
        <f>+N1853*(Data_FRED!C1715)</f>
        <v>-4.6094985236418001E-3</v>
      </c>
      <c r="P1853" s="12">
        <f t="shared" si="92"/>
        <v>1.1999144834449871</v>
      </c>
    </row>
    <row r="1854" spans="11:16" ht="12.5" x14ac:dyDescent="0.25">
      <c r="K1854" s="38">
        <v>43661</v>
      </c>
      <c r="L1854" s="4">
        <f t="shared" si="90"/>
        <v>2019</v>
      </c>
      <c r="M1854" s="12">
        <f>IF(L1854=2012,M1853,M1853*(1+Data_FRED!C1716))</f>
        <v>2.0678289557221428</v>
      </c>
      <c r="N1854" s="4">
        <f t="shared" si="91"/>
        <v>-1</v>
      </c>
      <c r="O1854" s="19">
        <f>+N1854*(Data_FRED!C1716)</f>
        <v>-1.7584401022740885E-4</v>
      </c>
      <c r="P1854" s="12">
        <f t="shared" si="92"/>
        <v>1.1997034856702882</v>
      </c>
    </row>
    <row r="1855" spans="11:16" ht="12.5" x14ac:dyDescent="0.25">
      <c r="K1855" s="38">
        <v>43662</v>
      </c>
      <c r="L1855" s="4">
        <f t="shared" si="90"/>
        <v>2019</v>
      </c>
      <c r="M1855" s="12">
        <f>IF(L1855=2012,M1854,M1854*(1+Data_FRED!C1717))</f>
        <v>2.0607785246600669</v>
      </c>
      <c r="N1855" s="4">
        <f t="shared" si="91"/>
        <v>-1</v>
      </c>
      <c r="O1855" s="19">
        <f>+N1855*(Data_FRED!C1717)</f>
        <v>3.4095813595054242E-3</v>
      </c>
      <c r="P1855" s="12">
        <f t="shared" si="92"/>
        <v>1.2037939723119633</v>
      </c>
    </row>
    <row r="1856" spans="11:16" ht="12.5" x14ac:dyDescent="0.25">
      <c r="K1856" s="38">
        <v>43663</v>
      </c>
      <c r="L1856" s="4">
        <f t="shared" si="90"/>
        <v>2019</v>
      </c>
      <c r="M1856" s="12">
        <f>IF(L1856=2012,M1855,M1855*(1+Data_FRED!C1718))</f>
        <v>2.0472750131314967</v>
      </c>
      <c r="N1856" s="4">
        <f t="shared" si="91"/>
        <v>-1</v>
      </c>
      <c r="O1856" s="19">
        <f>+N1856*(Data_FRED!C1718)</f>
        <v>6.5526262851549463E-3</v>
      </c>
      <c r="P1856" s="12">
        <f t="shared" si="92"/>
        <v>1.2116819843368458</v>
      </c>
    </row>
    <row r="1857" spans="11:16" ht="12.5" x14ac:dyDescent="0.25">
      <c r="K1857" s="38">
        <v>43664</v>
      </c>
      <c r="L1857" s="4">
        <f t="shared" si="90"/>
        <v>2019</v>
      </c>
      <c r="M1857" s="12">
        <f>IF(L1857=2012,M1856,M1856*(1+Data_FRED!C1719))</f>
        <v>2.0545951179579345</v>
      </c>
      <c r="N1857" s="4">
        <f t="shared" si="91"/>
        <v>-1</v>
      </c>
      <c r="O1857" s="19">
        <f>+N1857*(Data_FRED!C1719)</f>
        <v>-3.5755356654507981E-3</v>
      </c>
      <c r="P1857" s="12">
        <f t="shared" si="92"/>
        <v>1.2073495721866652</v>
      </c>
    </row>
    <row r="1858" spans="11:16" ht="12.5" x14ac:dyDescent="0.25">
      <c r="K1858" s="38">
        <v>43665</v>
      </c>
      <c r="L1858" s="4">
        <f t="shared" si="90"/>
        <v>2019</v>
      </c>
      <c r="M1858" s="12">
        <f>IF(L1858=2012,M1857,M1857*(1+Data_FRED!C1720))</f>
        <v>2.0418650732540677</v>
      </c>
      <c r="N1858" s="4">
        <f t="shared" si="91"/>
        <v>-1</v>
      </c>
      <c r="O1858" s="19">
        <f>+N1858*(Data_FRED!C1720)</f>
        <v>6.1958896877547841E-3</v>
      </c>
      <c r="P1858" s="12">
        <f t="shared" si="92"/>
        <v>1.2148301769504917</v>
      </c>
    </row>
    <row r="1859" spans="11:16" ht="12.5" x14ac:dyDescent="0.25">
      <c r="K1859" s="38">
        <v>43668</v>
      </c>
      <c r="L1859" s="4">
        <f t="shared" si="90"/>
        <v>2019</v>
      </c>
      <c r="M1859" s="12">
        <f>IF(L1859=2012,M1858,M1858*(1+Data_FRED!C1721))</f>
        <v>2.0476327866176747</v>
      </c>
      <c r="N1859" s="4">
        <f t="shared" si="91"/>
        <v>-1</v>
      </c>
      <c r="O1859" s="19">
        <f>+N1859*(Data_FRED!C1721)</f>
        <v>-2.8247279603128136E-3</v>
      </c>
      <c r="P1859" s="12">
        <f t="shared" si="92"/>
        <v>1.2113986121826279</v>
      </c>
    </row>
    <row r="1860" spans="11:16" ht="12.5" x14ac:dyDescent="0.25">
      <c r="K1860" s="38">
        <v>43669</v>
      </c>
      <c r="L1860" s="4">
        <f t="shared" si="90"/>
        <v>2019</v>
      </c>
      <c r="M1860" s="12">
        <f>IF(L1860=2012,M1859,M1859*(1+Data_FRED!C1722))</f>
        <v>2.0616061700022108</v>
      </c>
      <c r="N1860" s="4">
        <f t="shared" si="91"/>
        <v>-1</v>
      </c>
      <c r="O1860" s="19">
        <f>+N1860*(Data_FRED!C1722)</f>
        <v>-6.8241647017276323E-3</v>
      </c>
      <c r="P1860" s="12">
        <f t="shared" si="92"/>
        <v>1.2031318285336494</v>
      </c>
    </row>
    <row r="1861" spans="11:16" ht="12.5" x14ac:dyDescent="0.25">
      <c r="K1861" s="38">
        <v>43670</v>
      </c>
      <c r="L1861" s="4">
        <f t="shared" si="90"/>
        <v>2019</v>
      </c>
      <c r="M1861" s="12">
        <f>IF(L1861=2012,M1860,M1860*(1+Data_FRED!C1723))</f>
        <v>2.0712486394636191</v>
      </c>
      <c r="N1861" s="4">
        <f t="shared" si="91"/>
        <v>-1</v>
      </c>
      <c r="O1861" s="19">
        <f>+N1861*(Data_FRED!C1723)</f>
        <v>-4.6771636608934396E-3</v>
      </c>
      <c r="P1861" s="12">
        <f t="shared" si="92"/>
        <v>1.1975045840659675</v>
      </c>
    </row>
    <row r="1862" spans="11:16" ht="12.5" x14ac:dyDescent="0.25">
      <c r="K1862" s="38">
        <v>43671</v>
      </c>
      <c r="L1862" s="4">
        <f t="shared" si="90"/>
        <v>2019</v>
      </c>
      <c r="M1862" s="12">
        <f>IF(L1862=2012,M1861,M1861*(1+Data_FRED!C1724))</f>
        <v>2.0603202116154424</v>
      </c>
      <c r="N1862" s="4">
        <f t="shared" si="91"/>
        <v>-1</v>
      </c>
      <c r="O1862" s="19">
        <f>+N1862*(Data_FRED!C1724)</f>
        <v>5.276251069020221E-3</v>
      </c>
      <c r="P1862" s="12">
        <f t="shared" si="92"/>
        <v>1.2038229189078022</v>
      </c>
    </row>
    <row r="1863" spans="11:16" ht="12.5" x14ac:dyDescent="0.25">
      <c r="K1863" s="38">
        <v>43672</v>
      </c>
      <c r="L1863" s="4">
        <f t="shared" si="90"/>
        <v>2019</v>
      </c>
      <c r="M1863" s="12">
        <f>IF(L1863=2012,M1862,M1862*(1+Data_FRED!C1725))</f>
        <v>2.0754851454997048</v>
      </c>
      <c r="N1863" s="4">
        <f t="shared" si="91"/>
        <v>-1</v>
      </c>
      <c r="O1863" s="19">
        <f>+N1863*(Data_FRED!C1725)</f>
        <v>-7.3604742596646913E-3</v>
      </c>
      <c r="P1863" s="12">
        <f t="shared" si="92"/>
        <v>1.1949622112999869</v>
      </c>
    </row>
    <row r="1864" spans="11:16" ht="12.5" x14ac:dyDescent="0.25">
      <c r="K1864" s="38">
        <v>43675</v>
      </c>
      <c r="L1864" s="4">
        <f t="shared" si="90"/>
        <v>2019</v>
      </c>
      <c r="M1864" s="12">
        <f>IF(L1864=2012,M1863,M1863*(1+Data_FRED!C1726))</f>
        <v>2.0721283041220158</v>
      </c>
      <c r="N1864" s="4">
        <f t="shared" si="91"/>
        <v>-1</v>
      </c>
      <c r="O1864" s="19">
        <f>+N1864*(Data_FRED!C1726)</f>
        <v>1.6173767299502979E-3</v>
      </c>
      <c r="P1864" s="12">
        <f t="shared" si="92"/>
        <v>1.1968949153737134</v>
      </c>
    </row>
    <row r="1865" spans="11:16" ht="12.5" x14ac:dyDescent="0.25">
      <c r="K1865" s="38">
        <v>43676</v>
      </c>
      <c r="L1865" s="4">
        <f t="shared" si="90"/>
        <v>2019</v>
      </c>
      <c r="M1865" s="12">
        <f>IF(L1865=2012,M1864,M1864*(1+Data_FRED!C1727))</f>
        <v>2.0667781260665463</v>
      </c>
      <c r="N1865" s="4">
        <f t="shared" si="91"/>
        <v>-1</v>
      </c>
      <c r="O1865" s="19">
        <f>+N1865*(Data_FRED!C1727)</f>
        <v>2.5819723830935032E-3</v>
      </c>
      <c r="P1865" s="12">
        <f t="shared" si="92"/>
        <v>1.1999852649906735</v>
      </c>
    </row>
    <row r="1866" spans="11:16" ht="12.5" x14ac:dyDescent="0.25">
      <c r="K1866" s="38">
        <v>43677</v>
      </c>
      <c r="L1866" s="4">
        <f t="shared" si="90"/>
        <v>2019</v>
      </c>
      <c r="M1866" s="12">
        <f>IF(L1866=2012,M1865,M1865*(1+Data_FRED!C1728))</f>
        <v>2.04415684612903</v>
      </c>
      <c r="N1866" s="4">
        <f t="shared" si="91"/>
        <v>-1</v>
      </c>
      <c r="O1866" s="19">
        <f>+N1866*(Data_FRED!C1728)</f>
        <v>1.0945190319276599E-2</v>
      </c>
      <c r="P1866" s="12">
        <f t="shared" si="92"/>
        <v>1.2131193320963238</v>
      </c>
    </row>
    <row r="1867" spans="11:16" ht="12.5" x14ac:dyDescent="0.25">
      <c r="K1867" s="38">
        <v>43678</v>
      </c>
      <c r="L1867" s="4">
        <f t="shared" si="90"/>
        <v>2019</v>
      </c>
      <c r="M1867" s="12">
        <f>IF(L1867=2012,M1866,M1866*(1+Data_FRED!C1729))</f>
        <v>2.0256785130352553</v>
      </c>
      <c r="N1867" s="4">
        <f t="shared" si="91"/>
        <v>-1</v>
      </c>
      <c r="O1867" s="19">
        <f>+N1867*(Data_FRED!C1729)</f>
        <v>9.0395867268047228E-3</v>
      </c>
      <c r="P1867" s="12">
        <f t="shared" si="92"/>
        <v>1.224085429508772</v>
      </c>
    </row>
    <row r="1868" spans="11:16" ht="12.5" x14ac:dyDescent="0.25">
      <c r="K1868" s="38">
        <v>43679</v>
      </c>
      <c r="L1868" s="4">
        <f t="shared" si="90"/>
        <v>2019</v>
      </c>
      <c r="M1868" s="12">
        <f>IF(L1868=2012,M1867,M1867*(1+Data_FRED!C1730))</f>
        <v>2.0108720481792415</v>
      </c>
      <c r="N1868" s="4">
        <f t="shared" si="91"/>
        <v>-1</v>
      </c>
      <c r="O1868" s="19">
        <f>+N1868*(Data_FRED!C1730)</f>
        <v>7.3093853544549392E-3</v>
      </c>
      <c r="P1868" s="12">
        <f t="shared" si="92"/>
        <v>1.2330327416198252</v>
      </c>
    </row>
    <row r="1869" spans="11:16" ht="12.5" x14ac:dyDescent="0.25">
      <c r="K1869" s="38">
        <v>43682</v>
      </c>
      <c r="L1869" s="4">
        <f t="shared" si="90"/>
        <v>2019</v>
      </c>
      <c r="M1869" s="12">
        <f>IF(L1869=2012,M1868,M1868*(1+Data_FRED!C1731))</f>
        <v>1.9500830602334291</v>
      </c>
      <c r="N1869" s="4">
        <f t="shared" si="91"/>
        <v>-1</v>
      </c>
      <c r="O1869" s="19">
        <f>+N1869*(Data_FRED!C1731)</f>
        <v>3.0230162083586681E-2</v>
      </c>
      <c r="P1869" s="12">
        <f t="shared" si="92"/>
        <v>1.2703075212533619</v>
      </c>
    </row>
    <row r="1870" spans="11:16" ht="12.5" x14ac:dyDescent="0.25">
      <c r="K1870" s="38">
        <v>43683</v>
      </c>
      <c r="L1870" s="4">
        <f t="shared" si="90"/>
        <v>2019</v>
      </c>
      <c r="M1870" s="12">
        <f>IF(L1870=2012,M1869,M1869*(1+Data_FRED!C1732))</f>
        <v>1.9753035111690818</v>
      </c>
      <c r="N1870" s="4">
        <f t="shared" si="91"/>
        <v>-1</v>
      </c>
      <c r="O1870" s="19">
        <f>+N1870*(Data_FRED!C1732)</f>
        <v>-1.2933013700777157E-2</v>
      </c>
      <c r="P1870" s="12">
        <f t="shared" si="92"/>
        <v>1.2538786166767919</v>
      </c>
    </row>
    <row r="1871" spans="11:16" ht="12.5" x14ac:dyDescent="0.25">
      <c r="K1871" s="38">
        <v>43684</v>
      </c>
      <c r="L1871" s="4">
        <f t="shared" si="90"/>
        <v>2019</v>
      </c>
      <c r="M1871" s="12">
        <f>IF(L1871=2012,M1870,M1870*(1+Data_FRED!C1733))</f>
        <v>1.9768177707098074</v>
      </c>
      <c r="N1871" s="4">
        <f t="shared" si="91"/>
        <v>-1</v>
      </c>
      <c r="O1871" s="19">
        <f>+N1871*(Data_FRED!C1733)</f>
        <v>-7.6659588370266651E-4</v>
      </c>
      <c r="P1871" s="12">
        <f t="shared" si="92"/>
        <v>1.2529173984905848</v>
      </c>
    </row>
    <row r="1872" spans="11:16" ht="12.5" x14ac:dyDescent="0.25">
      <c r="K1872" s="38">
        <v>43685</v>
      </c>
      <c r="L1872" s="4">
        <f t="shared" si="90"/>
        <v>2019</v>
      </c>
      <c r="M1872" s="12">
        <f>IF(L1872=2012,M1871,M1871*(1+Data_FRED!C1734))</f>
        <v>2.0135637011218961</v>
      </c>
      <c r="N1872" s="4">
        <f t="shared" si="91"/>
        <v>-1</v>
      </c>
      <c r="O1872" s="19">
        <f>+N1872*(Data_FRED!C1734)</f>
        <v>-1.8588425780336086E-2</v>
      </c>
      <c r="P1872" s="12">
        <f t="shared" si="92"/>
        <v>1.2296276364198508</v>
      </c>
    </row>
    <row r="1873" spans="11:16" ht="12.5" x14ac:dyDescent="0.25">
      <c r="K1873" s="38">
        <v>43686</v>
      </c>
      <c r="L1873" s="4">
        <f t="shared" ref="L1873:L1936" si="93">+YEAR(K1873)</f>
        <v>2019</v>
      </c>
      <c r="M1873" s="12">
        <f>IF(L1873=2012,M1872,M1872*(1+Data_FRED!C1735))</f>
        <v>2.0001965985682175</v>
      </c>
      <c r="N1873" s="4">
        <f t="shared" ref="N1873:N1936" si="94">+SUMIF($C$143:$C$153,L1873,$D$143:$D$153)</f>
        <v>-1</v>
      </c>
      <c r="O1873" s="19">
        <f>+N1873*(Data_FRED!C1735)</f>
        <v>6.6385297600620738E-3</v>
      </c>
      <c r="P1873" s="12">
        <f t="shared" ref="P1873:P1936" si="95">P1872*(1+O1873)</f>
        <v>1.2377905560780189</v>
      </c>
    </row>
    <row r="1874" spans="11:16" ht="12.5" x14ac:dyDescent="0.25">
      <c r="K1874" s="38">
        <v>43689</v>
      </c>
      <c r="L1874" s="4">
        <f t="shared" si="93"/>
        <v>2019</v>
      </c>
      <c r="M1874" s="12">
        <f>IF(L1874=2012,M1873,M1873*(1+Data_FRED!C1736))</f>
        <v>1.9761349333555431</v>
      </c>
      <c r="N1874" s="4">
        <f t="shared" si="94"/>
        <v>-1</v>
      </c>
      <c r="O1874" s="19">
        <f>+N1874*(Data_FRED!C1736)</f>
        <v>1.2029650100344293E-2</v>
      </c>
      <c r="P1874" s="12">
        <f t="shared" si="95"/>
        <v>1.2526807433651481</v>
      </c>
    </row>
    <row r="1875" spans="11:16" ht="12.5" x14ac:dyDescent="0.25">
      <c r="K1875" s="38">
        <v>43690</v>
      </c>
      <c r="L1875" s="4">
        <f t="shared" si="93"/>
        <v>2019</v>
      </c>
      <c r="M1875" s="12">
        <f>IF(L1875=2012,M1874,M1874*(1+Data_FRED!C1737))</f>
        <v>2.0050934724204743</v>
      </c>
      <c r="N1875" s="4">
        <f t="shared" si="94"/>
        <v>-1</v>
      </c>
      <c r="O1875" s="19">
        <f>+N1875*(Data_FRED!C1737)</f>
        <v>-1.4654130432155564E-2</v>
      </c>
      <c r="P1875" s="12">
        <f t="shared" si="95"/>
        <v>1.2343237963620257</v>
      </c>
    </row>
    <row r="1876" spans="11:16" ht="12.5" x14ac:dyDescent="0.25">
      <c r="K1876" s="38">
        <v>43691</v>
      </c>
      <c r="L1876" s="4">
        <f t="shared" si="93"/>
        <v>2019</v>
      </c>
      <c r="M1876" s="12">
        <f>IF(L1876=2012,M1875,M1875*(1+Data_FRED!C1738))</f>
        <v>1.9454813146878909</v>
      </c>
      <c r="N1876" s="4">
        <f t="shared" si="94"/>
        <v>-1</v>
      </c>
      <c r="O1876" s="19">
        <f>+N1876*(Data_FRED!C1738)</f>
        <v>2.9730363473091367E-2</v>
      </c>
      <c r="P1876" s="12">
        <f t="shared" si="95"/>
        <v>1.2710206914713549</v>
      </c>
    </row>
    <row r="1877" spans="11:16" ht="12.5" x14ac:dyDescent="0.25">
      <c r="K1877" s="38">
        <v>43692</v>
      </c>
      <c r="L1877" s="4">
        <f t="shared" si="93"/>
        <v>2019</v>
      </c>
      <c r="M1877" s="12">
        <f>IF(L1877=2012,M1876,M1876*(1+Data_FRED!C1739))</f>
        <v>1.9502696048596375</v>
      </c>
      <c r="N1877" s="4">
        <f t="shared" si="94"/>
        <v>-1</v>
      </c>
      <c r="O1877" s="19">
        <f>+N1877*(Data_FRED!C1739)</f>
        <v>-2.461236782690441E-3</v>
      </c>
      <c r="P1877" s="12">
        <f t="shared" si="95"/>
        <v>1.2678924085939449</v>
      </c>
    </row>
    <row r="1878" spans="11:16" ht="12.5" x14ac:dyDescent="0.25">
      <c r="K1878" s="38">
        <v>43693</v>
      </c>
      <c r="L1878" s="4">
        <f t="shared" si="93"/>
        <v>2019</v>
      </c>
      <c r="M1878" s="12">
        <f>IF(L1878=2012,M1877,M1877*(1+Data_FRED!C1740))</f>
        <v>1.9782035428968925</v>
      </c>
      <c r="N1878" s="4">
        <f t="shared" si="94"/>
        <v>-1</v>
      </c>
      <c r="O1878" s="19">
        <f>+N1878*(Data_FRED!C1740)</f>
        <v>-1.4323116131046663E-2</v>
      </c>
      <c r="P1878" s="12">
        <f t="shared" si="95"/>
        <v>1.2497322383839815</v>
      </c>
    </row>
    <row r="1879" spans="11:16" ht="12.5" x14ac:dyDescent="0.25">
      <c r="K1879" s="38">
        <v>43696</v>
      </c>
      <c r="L1879" s="4">
        <f t="shared" si="93"/>
        <v>2019</v>
      </c>
      <c r="M1879" s="12">
        <f>IF(L1879=2012,M1878,M1878*(1+Data_FRED!C1741))</f>
        <v>2.0020076326936334</v>
      </c>
      <c r="N1879" s="4">
        <f t="shared" si="94"/>
        <v>-1</v>
      </c>
      <c r="O1879" s="19">
        <f>+N1879*(Data_FRED!C1741)</f>
        <v>-1.2033185301994735E-2</v>
      </c>
      <c r="P1879" s="12">
        <f t="shared" si="95"/>
        <v>1.2346939787816305</v>
      </c>
    </row>
    <row r="1880" spans="11:16" ht="12.5" x14ac:dyDescent="0.25">
      <c r="K1880" s="38">
        <v>43697</v>
      </c>
      <c r="L1880" s="4">
        <f t="shared" si="93"/>
        <v>2019</v>
      </c>
      <c r="M1880" s="12">
        <f>IF(L1880=2012,M1879,M1879*(1+Data_FRED!C1742))</f>
        <v>1.9860991753758648</v>
      </c>
      <c r="N1880" s="4">
        <f t="shared" si="94"/>
        <v>-1</v>
      </c>
      <c r="O1880" s="19">
        <f>+N1880*(Data_FRED!C1742)</f>
        <v>7.9462520811493E-3</v>
      </c>
      <c r="P1880" s="12">
        <f t="shared" si="95"/>
        <v>1.2445051683801065</v>
      </c>
    </row>
    <row r="1881" spans="11:16" ht="12.5" x14ac:dyDescent="0.25">
      <c r="K1881" s="38">
        <v>43698</v>
      </c>
      <c r="L1881" s="4">
        <f t="shared" si="93"/>
        <v>2019</v>
      </c>
      <c r="M1881" s="12">
        <f>IF(L1881=2012,M1880,M1880*(1+Data_FRED!C1743))</f>
        <v>2.0024110204146579</v>
      </c>
      <c r="N1881" s="4">
        <f t="shared" si="94"/>
        <v>-1</v>
      </c>
      <c r="O1881" s="19">
        <f>+N1881*(Data_FRED!C1743)</f>
        <v>-8.2130062994995642E-3</v>
      </c>
      <c r="P1881" s="12">
        <f t="shared" si="95"/>
        <v>1.2342840395924408</v>
      </c>
    </row>
    <row r="1882" spans="11:16" ht="12.5" x14ac:dyDescent="0.25">
      <c r="K1882" s="38">
        <v>43699</v>
      </c>
      <c r="L1882" s="4">
        <f t="shared" si="93"/>
        <v>2019</v>
      </c>
      <c r="M1882" s="12">
        <f>IF(L1882=2012,M1881,M1881*(1+Data_FRED!C1744))</f>
        <v>2.0013973806739545</v>
      </c>
      <c r="N1882" s="4">
        <f t="shared" si="94"/>
        <v>-1</v>
      </c>
      <c r="O1882" s="19">
        <f>+N1882*(Data_FRED!C1744)</f>
        <v>5.0620962947638712E-4</v>
      </c>
      <c r="P1882" s="12">
        <f t="shared" si="95"/>
        <v>1.2349088460587914</v>
      </c>
    </row>
    <row r="1883" spans="11:16" ht="12.5" x14ac:dyDescent="0.25">
      <c r="K1883" s="38">
        <v>43700</v>
      </c>
      <c r="L1883" s="4">
        <f t="shared" si="93"/>
        <v>2019</v>
      </c>
      <c r="M1883" s="12">
        <f>IF(L1883=2012,M1882,M1882*(1+Data_FRED!C1745))</f>
        <v>1.9487827739073331</v>
      </c>
      <c r="N1883" s="4">
        <f t="shared" si="94"/>
        <v>-1</v>
      </c>
      <c r="O1883" s="19">
        <f>+N1883*(Data_FRED!C1745)</f>
        <v>2.6288935558066755E-2</v>
      </c>
      <c r="P1883" s="12">
        <f t="shared" si="95"/>
        <v>1.2673732851329174</v>
      </c>
    </row>
    <row r="1884" spans="11:16" ht="12.5" x14ac:dyDescent="0.25">
      <c r="K1884" s="38">
        <v>43703</v>
      </c>
      <c r="L1884" s="4">
        <f t="shared" si="93"/>
        <v>2019</v>
      </c>
      <c r="M1884" s="12">
        <f>IF(L1884=2012,M1883,M1883*(1+Data_FRED!C1746))</f>
        <v>1.9700697007032213</v>
      </c>
      <c r="N1884" s="4">
        <f t="shared" si="94"/>
        <v>-1</v>
      </c>
      <c r="O1884" s="19">
        <f>+N1884*(Data_FRED!C1746)</f>
        <v>-1.0923191173948981E-2</v>
      </c>
      <c r="P1884" s="12">
        <f t="shared" si="95"/>
        <v>1.2535295244506548</v>
      </c>
    </row>
    <row r="1885" spans="11:16" ht="12.5" x14ac:dyDescent="0.25">
      <c r="K1885" s="38">
        <v>43704</v>
      </c>
      <c r="L1885" s="4">
        <f t="shared" si="93"/>
        <v>2019</v>
      </c>
      <c r="M1885" s="12">
        <f>IF(L1885=2012,M1884,M1884*(1+Data_FRED!C1747))</f>
        <v>1.9637490632752834</v>
      </c>
      <c r="N1885" s="4">
        <f t="shared" si="94"/>
        <v>-1</v>
      </c>
      <c r="O1885" s="19">
        <f>+N1885*(Data_FRED!C1747)</f>
        <v>3.2083318806849889E-3</v>
      </c>
      <c r="P1885" s="12">
        <f t="shared" si="95"/>
        <v>1.2575512631873298</v>
      </c>
    </row>
    <row r="1886" spans="11:16" ht="12.5" x14ac:dyDescent="0.25">
      <c r="K1886" s="38">
        <v>43705</v>
      </c>
      <c r="L1886" s="4">
        <f t="shared" si="93"/>
        <v>2019</v>
      </c>
      <c r="M1886" s="12">
        <f>IF(L1886=2012,M1885,M1885*(1+Data_FRED!C1748))</f>
        <v>1.9765608394195402</v>
      </c>
      <c r="N1886" s="4">
        <f t="shared" si="94"/>
        <v>-1</v>
      </c>
      <c r="O1886" s="19">
        <f>+N1886*(Data_FRED!C1748)</f>
        <v>-6.52414118680143E-3</v>
      </c>
      <c r="P1886" s="12">
        <f t="shared" si="95"/>
        <v>1.2493468211966552</v>
      </c>
    </row>
    <row r="1887" spans="11:16" ht="12.5" x14ac:dyDescent="0.25">
      <c r="K1887" s="38">
        <v>43706</v>
      </c>
      <c r="L1887" s="4">
        <f t="shared" si="93"/>
        <v>2019</v>
      </c>
      <c r="M1887" s="12">
        <f>IF(L1887=2012,M1886,M1886*(1+Data_FRED!C1749))</f>
        <v>2.0014802025932661</v>
      </c>
      <c r="N1887" s="4">
        <f t="shared" si="94"/>
        <v>-1</v>
      </c>
      <c r="O1887" s="19">
        <f>+N1887*(Data_FRED!C1749)</f>
        <v>-1.260743543874108E-2</v>
      </c>
      <c r="P1887" s="12">
        <f t="shared" si="95"/>
        <v>1.2335957618078219</v>
      </c>
    </row>
    <row r="1888" spans="11:16" ht="12.5" x14ac:dyDescent="0.25">
      <c r="K1888" s="38">
        <v>43707</v>
      </c>
      <c r="L1888" s="4">
        <f t="shared" si="93"/>
        <v>2019</v>
      </c>
      <c r="M1888" s="12">
        <f>IF(L1888=2012,M1887,M1887*(1+Data_FRED!C1750))</f>
        <v>2.0027663954445765</v>
      </c>
      <c r="N1888" s="4">
        <f t="shared" si="94"/>
        <v>-1</v>
      </c>
      <c r="O1888" s="19">
        <f>+N1888*(Data_FRED!C1750)</f>
        <v>-6.4262082115234761E-4</v>
      </c>
      <c r="P1888" s="12">
        <f t="shared" si="95"/>
        <v>1.232803027486399</v>
      </c>
    </row>
    <row r="1889" spans="11:16" ht="12.5" x14ac:dyDescent="0.25">
      <c r="K1889" s="38">
        <v>43711</v>
      </c>
      <c r="L1889" s="4">
        <f t="shared" si="93"/>
        <v>2019</v>
      </c>
      <c r="M1889" s="12">
        <f>IF(L1889=2012,M1888,M1888*(1+Data_FRED!C1751))</f>
        <v>1.9889011848053635</v>
      </c>
      <c r="N1889" s="4">
        <f t="shared" si="94"/>
        <v>-1</v>
      </c>
      <c r="O1889" s="19">
        <f>+N1889*(Data_FRED!C1751)</f>
        <v>6.9230294011075758E-3</v>
      </c>
      <c r="P1889" s="12">
        <f t="shared" si="95"/>
        <v>1.2413377590914618</v>
      </c>
    </row>
    <row r="1890" spans="11:16" ht="12.5" x14ac:dyDescent="0.25">
      <c r="K1890" s="38">
        <v>43712</v>
      </c>
      <c r="L1890" s="4">
        <f t="shared" si="93"/>
        <v>2019</v>
      </c>
      <c r="M1890" s="12">
        <f>IF(L1890=2012,M1889,M1889*(1+Data_FRED!C1752))</f>
        <v>2.0103489423201859</v>
      </c>
      <c r="N1890" s="4">
        <f t="shared" si="94"/>
        <v>-1</v>
      </c>
      <c r="O1890" s="19">
        <f>+N1890*(Data_FRED!C1752)</f>
        <v>-1.0783722026351545E-2</v>
      </c>
      <c r="P1890" s="12">
        <f t="shared" si="95"/>
        <v>1.2279515177566054</v>
      </c>
    </row>
    <row r="1891" spans="11:16" ht="12.5" x14ac:dyDescent="0.25">
      <c r="K1891" s="38">
        <v>43713</v>
      </c>
      <c r="L1891" s="4">
        <f t="shared" si="93"/>
        <v>2019</v>
      </c>
      <c r="M1891" s="12">
        <f>IF(L1891=2012,M1890,M1890*(1+Data_FRED!C1753))</f>
        <v>2.0363345577390799</v>
      </c>
      <c r="N1891" s="4">
        <f t="shared" si="94"/>
        <v>-1</v>
      </c>
      <c r="O1891" s="19">
        <f>+N1891*(Data_FRED!C1753)</f>
        <v>-1.2925922894213253E-2</v>
      </c>
      <c r="P1891" s="12">
        <f t="shared" si="95"/>
        <v>1.2120791111202514</v>
      </c>
    </row>
    <row r="1892" spans="11:16" ht="12.5" x14ac:dyDescent="0.25">
      <c r="K1892" s="38">
        <v>43714</v>
      </c>
      <c r="L1892" s="4">
        <f t="shared" si="93"/>
        <v>2019</v>
      </c>
      <c r="M1892" s="12">
        <f>IF(L1892=2012,M1891,M1891*(1+Data_FRED!C1754))</f>
        <v>2.0381880374324535</v>
      </c>
      <c r="N1892" s="4">
        <f t="shared" si="94"/>
        <v>-1</v>
      </c>
      <c r="O1892" s="19">
        <f>+N1892*(Data_FRED!C1754)</f>
        <v>-9.1020391827530893E-4</v>
      </c>
      <c r="P1892" s="12">
        <f t="shared" si="95"/>
        <v>1.21097587196405</v>
      </c>
    </row>
    <row r="1893" spans="11:16" ht="12.5" x14ac:dyDescent="0.25">
      <c r="K1893" s="38">
        <v>43717</v>
      </c>
      <c r="L1893" s="4">
        <f t="shared" si="93"/>
        <v>2019</v>
      </c>
      <c r="M1893" s="12">
        <f>IF(L1893=2012,M1892,M1892*(1+Data_FRED!C1755))</f>
        <v>2.0379964378894173</v>
      </c>
      <c r="N1893" s="4">
        <f t="shared" si="94"/>
        <v>-1</v>
      </c>
      <c r="O1893" s="19">
        <f>+N1893*(Data_FRED!C1755)</f>
        <v>9.4004841318652159E-5</v>
      </c>
      <c r="P1893" s="12">
        <f t="shared" si="95"/>
        <v>1.2110897095587347</v>
      </c>
    </row>
    <row r="1894" spans="11:16" ht="12.5" x14ac:dyDescent="0.25">
      <c r="K1894" s="38">
        <v>43718</v>
      </c>
      <c r="L1894" s="4">
        <f t="shared" si="93"/>
        <v>2019</v>
      </c>
      <c r="M1894" s="12">
        <f>IF(L1894=2012,M1893,M1893*(1+Data_FRED!C1756))</f>
        <v>2.0386532138904734</v>
      </c>
      <c r="N1894" s="4">
        <f t="shared" si="94"/>
        <v>-1</v>
      </c>
      <c r="O1894" s="19">
        <f>+N1894*(Data_FRED!C1756)</f>
        <v>-3.2226552944139824E-4</v>
      </c>
      <c r="P1894" s="12">
        <f t="shared" si="95"/>
        <v>1.2106994170922829</v>
      </c>
    </row>
    <row r="1895" spans="11:16" ht="12.5" x14ac:dyDescent="0.25">
      <c r="K1895" s="38">
        <v>43719</v>
      </c>
      <c r="L1895" s="4">
        <f t="shared" si="93"/>
        <v>2019</v>
      </c>
      <c r="M1895" s="12">
        <f>IF(L1895=2012,M1894,M1894*(1+Data_FRED!C1757))</f>
        <v>2.0533389765661463</v>
      </c>
      <c r="N1895" s="4">
        <f t="shared" si="94"/>
        <v>-1</v>
      </c>
      <c r="O1895" s="19">
        <f>+N1895*(Data_FRED!C1757)</f>
        <v>-7.2036590507942328E-3</v>
      </c>
      <c r="P1895" s="12">
        <f t="shared" si="95"/>
        <v>1.2019779512785549</v>
      </c>
    </row>
    <row r="1896" spans="11:16" ht="12.5" x14ac:dyDescent="0.25">
      <c r="K1896" s="38">
        <v>43720</v>
      </c>
      <c r="L1896" s="4">
        <f t="shared" si="93"/>
        <v>2019</v>
      </c>
      <c r="M1896" s="12">
        <f>IF(L1896=2012,M1895,M1895*(1+Data_FRED!C1758))</f>
        <v>2.0592422661351391</v>
      </c>
      <c r="N1896" s="4">
        <f t="shared" si="94"/>
        <v>-1</v>
      </c>
      <c r="O1896" s="19">
        <f>+N1896*(Data_FRED!C1758)</f>
        <v>-2.8749707848360149E-3</v>
      </c>
      <c r="P1896" s="12">
        <f t="shared" si="95"/>
        <v>1.1985222997846121</v>
      </c>
    </row>
    <row r="1897" spans="11:16" ht="12.5" x14ac:dyDescent="0.25">
      <c r="K1897" s="38">
        <v>43721</v>
      </c>
      <c r="L1897" s="4">
        <f t="shared" si="93"/>
        <v>2019</v>
      </c>
      <c r="M1897" s="12">
        <f>IF(L1897=2012,M1896,M1896*(1+Data_FRED!C1759))</f>
        <v>2.057750101209129</v>
      </c>
      <c r="N1897" s="4">
        <f t="shared" si="94"/>
        <v>-1</v>
      </c>
      <c r="O1897" s="19">
        <f>+N1897*(Data_FRED!C1759)</f>
        <v>7.2461844366199951E-4</v>
      </c>
      <c r="P1897" s="12">
        <f t="shared" si="95"/>
        <v>1.1993907711481762</v>
      </c>
    </row>
    <row r="1898" spans="11:16" ht="12.5" x14ac:dyDescent="0.25">
      <c r="K1898" s="38">
        <v>43724</v>
      </c>
      <c r="L1898" s="4">
        <f t="shared" si="93"/>
        <v>2019</v>
      </c>
      <c r="M1898" s="12">
        <f>IF(L1898=2012,M1897,M1897*(1+Data_FRED!C1760))</f>
        <v>2.0512876637481012</v>
      </c>
      <c r="N1898" s="4">
        <f t="shared" si="94"/>
        <v>-1</v>
      </c>
      <c r="O1898" s="19">
        <f>+N1898*(Data_FRED!C1760)</f>
        <v>3.1405356059661417E-3</v>
      </c>
      <c r="P1898" s="12">
        <f t="shared" si="95"/>
        <v>1.2031575005704342</v>
      </c>
    </row>
    <row r="1899" spans="11:16" ht="12.5" x14ac:dyDescent="0.25">
      <c r="K1899" s="38">
        <v>43725</v>
      </c>
      <c r="L1899" s="4">
        <f t="shared" si="93"/>
        <v>2019</v>
      </c>
      <c r="M1899" s="12">
        <f>IF(L1899=2012,M1898,M1898*(1+Data_FRED!C1761))</f>
        <v>2.0565767625024067</v>
      </c>
      <c r="N1899" s="4">
        <f t="shared" si="94"/>
        <v>-1</v>
      </c>
      <c r="O1899" s="19">
        <f>+N1899*(Data_FRED!C1761)</f>
        <v>-2.5784285879443072E-3</v>
      </c>
      <c r="P1899" s="12">
        <f t="shared" si="95"/>
        <v>1.2000552448751638</v>
      </c>
    </row>
    <row r="1900" spans="11:16" ht="12.5" x14ac:dyDescent="0.25">
      <c r="K1900" s="38">
        <v>43726</v>
      </c>
      <c r="L1900" s="4">
        <f t="shared" si="93"/>
        <v>2019</v>
      </c>
      <c r="M1900" s="12">
        <f>IF(L1900=2012,M1899,M1899*(1+Data_FRED!C1762))</f>
        <v>2.0572813941026418</v>
      </c>
      <c r="N1900" s="4">
        <f t="shared" si="94"/>
        <v>-1</v>
      </c>
      <c r="O1900" s="19">
        <f>+N1900*(Data_FRED!C1762)</f>
        <v>-3.4262353493549175E-4</v>
      </c>
      <c r="P1900" s="12">
        <f t="shared" si="95"/>
        <v>1.1996440777050468</v>
      </c>
    </row>
    <row r="1901" spans="11:16" ht="12.5" x14ac:dyDescent="0.25">
      <c r="K1901" s="38">
        <v>43727</v>
      </c>
      <c r="L1901" s="4">
        <f t="shared" si="93"/>
        <v>2019</v>
      </c>
      <c r="M1901" s="12">
        <f>IF(L1901=2012,M1900,M1900*(1+Data_FRED!C1763))</f>
        <v>2.0573224472241582</v>
      </c>
      <c r="N1901" s="4">
        <f t="shared" si="94"/>
        <v>-1</v>
      </c>
      <c r="O1901" s="19">
        <f>+N1901*(Data_FRED!C1763)</f>
        <v>-1.9955034655944141E-5</v>
      </c>
      <c r="P1901" s="12">
        <f t="shared" si="95"/>
        <v>1.1996201387659013</v>
      </c>
    </row>
    <row r="1902" spans="11:16" ht="12.5" x14ac:dyDescent="0.25">
      <c r="K1902" s="38">
        <v>43728</v>
      </c>
      <c r="L1902" s="4">
        <f t="shared" si="93"/>
        <v>2019</v>
      </c>
      <c r="M1902" s="12">
        <f>IF(L1902=2012,M1901,M1901*(1+Data_FRED!C1764))</f>
        <v>2.0472259131479325</v>
      </c>
      <c r="N1902" s="4">
        <f t="shared" si="94"/>
        <v>-1</v>
      </c>
      <c r="O1902" s="19">
        <f>+N1902*(Data_FRED!C1764)</f>
        <v>4.9076089603009186E-3</v>
      </c>
      <c r="P1902" s="12">
        <f t="shared" si="95"/>
        <v>1.2055074053078663</v>
      </c>
    </row>
    <row r="1903" spans="11:16" ht="12.5" x14ac:dyDescent="0.25">
      <c r="K1903" s="38">
        <v>43731</v>
      </c>
      <c r="L1903" s="4">
        <f t="shared" si="93"/>
        <v>2019</v>
      </c>
      <c r="M1903" s="12">
        <f>IF(L1903=2012,M1902,M1902*(1+Data_FRED!C1765))</f>
        <v>2.0470274805283721</v>
      </c>
      <c r="N1903" s="4">
        <f t="shared" si="94"/>
        <v>-1</v>
      </c>
      <c r="O1903" s="19">
        <f>+N1903*(Data_FRED!C1765)</f>
        <v>9.6927563433914354E-5</v>
      </c>
      <c r="P1903" s="12">
        <f t="shared" si="95"/>
        <v>1.2056242522033642</v>
      </c>
    </row>
    <row r="1904" spans="11:16" ht="12.5" x14ac:dyDescent="0.25">
      <c r="K1904" s="38">
        <v>43732</v>
      </c>
      <c r="L1904" s="4">
        <f t="shared" si="93"/>
        <v>2019</v>
      </c>
      <c r="M1904" s="12">
        <f>IF(L1904=2012,M1903,M1903*(1+Data_FRED!C1766))</f>
        <v>2.0297259795150562</v>
      </c>
      <c r="N1904" s="4">
        <f t="shared" si="94"/>
        <v>-1</v>
      </c>
      <c r="O1904" s="19">
        <f>+N1904*(Data_FRED!C1766)</f>
        <v>8.4520120896715845E-3</v>
      </c>
      <c r="P1904" s="12">
        <f t="shared" si="95"/>
        <v>1.2158142029585883</v>
      </c>
    </row>
    <row r="1905" spans="11:16" ht="12.5" x14ac:dyDescent="0.25">
      <c r="K1905" s="38">
        <v>43733</v>
      </c>
      <c r="L1905" s="4">
        <f t="shared" si="93"/>
        <v>2019</v>
      </c>
      <c r="M1905" s="12">
        <f>IF(L1905=2012,M1904,M1904*(1+Data_FRED!C1767))</f>
        <v>2.0421878452843423</v>
      </c>
      <c r="N1905" s="4">
        <f t="shared" si="94"/>
        <v>-1</v>
      </c>
      <c r="O1905" s="19">
        <f>+N1905*(Data_FRED!C1767)</f>
        <v>-6.1396789000371316E-3</v>
      </c>
      <c r="P1905" s="12">
        <f t="shared" si="95"/>
        <v>1.2083494941503181</v>
      </c>
    </row>
    <row r="1906" spans="11:16" ht="12.5" x14ac:dyDescent="0.25">
      <c r="K1906" s="38">
        <v>43734</v>
      </c>
      <c r="L1906" s="4">
        <f t="shared" si="93"/>
        <v>2019</v>
      </c>
      <c r="M1906" s="12">
        <f>IF(L1906=2012,M1905,M1905*(1+Data_FRED!C1768))</f>
        <v>2.0372215076719926</v>
      </c>
      <c r="N1906" s="4">
        <f t="shared" si="94"/>
        <v>-1</v>
      </c>
      <c r="O1906" s="19">
        <f>+N1906*(Data_FRED!C1768)</f>
        <v>2.4318711052058748E-3</v>
      </c>
      <c r="P1906" s="12">
        <f t="shared" si="95"/>
        <v>1.2112880443701324</v>
      </c>
    </row>
    <row r="1907" spans="11:16" ht="12.5" x14ac:dyDescent="0.25">
      <c r="K1907" s="38">
        <v>43735</v>
      </c>
      <c r="L1907" s="4">
        <f t="shared" si="93"/>
        <v>2019</v>
      </c>
      <c r="M1907" s="12">
        <f>IF(L1907=2012,M1906,M1906*(1+Data_FRED!C1769))</f>
        <v>2.0263620812885503</v>
      </c>
      <c r="N1907" s="4">
        <f t="shared" si="94"/>
        <v>-1</v>
      </c>
      <c r="O1907" s="19">
        <f>+N1907*(Data_FRED!C1769)</f>
        <v>5.3305084118475841E-3</v>
      </c>
      <c r="P1907" s="12">
        <f t="shared" si="95"/>
        <v>1.2177448254798178</v>
      </c>
    </row>
    <row r="1908" spans="11:16" ht="12.5" x14ac:dyDescent="0.25">
      <c r="K1908" s="38">
        <v>43738</v>
      </c>
      <c r="L1908" s="4">
        <f t="shared" si="93"/>
        <v>2019</v>
      </c>
      <c r="M1908" s="12">
        <f>IF(L1908=2012,M1907,M1907*(1+Data_FRED!C1770))</f>
        <v>2.0365646658045096</v>
      </c>
      <c r="N1908" s="4">
        <f t="shared" si="94"/>
        <v>-1</v>
      </c>
      <c r="O1908" s="19">
        <f>+N1908*(Data_FRED!C1770)</f>
        <v>-5.0349266847075358E-3</v>
      </c>
      <c r="P1908" s="12">
        <f t="shared" si="95"/>
        <v>1.2116135695628449</v>
      </c>
    </row>
    <row r="1909" spans="11:16" ht="12.5" x14ac:dyDescent="0.25">
      <c r="K1909" s="38">
        <v>43739</v>
      </c>
      <c r="L1909" s="4">
        <f t="shared" si="93"/>
        <v>2019</v>
      </c>
      <c r="M1909" s="12">
        <f>IF(L1909=2012,M1908,M1908*(1+Data_FRED!C1771))</f>
        <v>2.0114454120026903</v>
      </c>
      <c r="N1909" s="4">
        <f t="shared" si="94"/>
        <v>-1</v>
      </c>
      <c r="O1909" s="19">
        <f>+N1909*(Data_FRED!C1771)</f>
        <v>1.2334130226057026E-2</v>
      </c>
      <c r="P1909" s="12">
        <f t="shared" si="95"/>
        <v>1.226557769113491</v>
      </c>
    </row>
    <row r="1910" spans="11:16" ht="12.5" x14ac:dyDescent="0.25">
      <c r="K1910" s="38">
        <v>43740</v>
      </c>
      <c r="L1910" s="4">
        <f t="shared" si="93"/>
        <v>2019</v>
      </c>
      <c r="M1910" s="12">
        <f>IF(L1910=2012,M1909,M1909*(1+Data_FRED!C1772))</f>
        <v>1.9751077628057736</v>
      </c>
      <c r="N1910" s="4">
        <f t="shared" si="94"/>
        <v>-1</v>
      </c>
      <c r="O1910" s="19">
        <f>+N1910*(Data_FRED!C1772)</f>
        <v>1.806544138860686E-2</v>
      </c>
      <c r="P1910" s="12">
        <f t="shared" si="95"/>
        <v>1.2487160766011511</v>
      </c>
    </row>
    <row r="1911" spans="11:16" ht="12.5" x14ac:dyDescent="0.25">
      <c r="K1911" s="38">
        <v>43741</v>
      </c>
      <c r="L1911" s="4">
        <f t="shared" si="93"/>
        <v>2019</v>
      </c>
      <c r="M1911" s="12">
        <f>IF(L1911=2012,M1910,M1910*(1+Data_FRED!C1773))</f>
        <v>1.9907908734011897</v>
      </c>
      <c r="N1911" s="4">
        <f t="shared" si="94"/>
        <v>-1</v>
      </c>
      <c r="O1911" s="19">
        <f>+N1911*(Data_FRED!C1773)</f>
        <v>-7.9403822367327143E-3</v>
      </c>
      <c r="P1911" s="12">
        <f t="shared" si="95"/>
        <v>1.2388007936477847</v>
      </c>
    </row>
    <row r="1912" spans="11:16" ht="12.5" x14ac:dyDescent="0.25">
      <c r="K1912" s="38">
        <v>43742</v>
      </c>
      <c r="L1912" s="4">
        <f t="shared" si="93"/>
        <v>2019</v>
      </c>
      <c r="M1912" s="12">
        <f>IF(L1912=2012,M1911,M1911*(1+Data_FRED!C1774))</f>
        <v>2.0188943538784532</v>
      </c>
      <c r="N1912" s="4">
        <f t="shared" si="94"/>
        <v>-1</v>
      </c>
      <c r="O1912" s="19">
        <f>+N1912*(Data_FRED!C1774)</f>
        <v>-1.41167416692291E-2</v>
      </c>
      <c r="P1912" s="12">
        <f t="shared" si="95"/>
        <v>1.221312962864223</v>
      </c>
    </row>
    <row r="1913" spans="11:16" ht="12.5" x14ac:dyDescent="0.25">
      <c r="K1913" s="38">
        <v>43745</v>
      </c>
      <c r="L1913" s="4">
        <f t="shared" si="93"/>
        <v>2019</v>
      </c>
      <c r="M1913" s="12">
        <f>IF(L1913=2012,M1912,M1912*(1+Data_FRED!C1775))</f>
        <v>2.0098328246584449</v>
      </c>
      <c r="N1913" s="4">
        <f t="shared" si="94"/>
        <v>-1</v>
      </c>
      <c r="O1913" s="19">
        <f>+N1913*(Data_FRED!C1775)</f>
        <v>4.4883622575893614E-3</v>
      </c>
      <c r="P1913" s="12">
        <f t="shared" si="95"/>
        <v>1.2267946578714473</v>
      </c>
    </row>
    <row r="1914" spans="11:16" ht="12.5" x14ac:dyDescent="0.25">
      <c r="K1914" s="38">
        <v>43746</v>
      </c>
      <c r="L1914" s="4">
        <f t="shared" si="93"/>
        <v>2019</v>
      </c>
      <c r="M1914" s="12">
        <f>IF(L1914=2012,M1913,M1913*(1+Data_FRED!C1776))</f>
        <v>1.9783122818054624</v>
      </c>
      <c r="N1914" s="4">
        <f t="shared" si="94"/>
        <v>-1</v>
      </c>
      <c r="O1914" s="19">
        <f>+N1914*(Data_FRED!C1776)</f>
        <v>1.5683166513284146E-2</v>
      </c>
      <c r="P1914" s="12">
        <f t="shared" si="95"/>
        <v>1.2460346827684528</v>
      </c>
    </row>
    <row r="1915" spans="11:16" ht="12.5" x14ac:dyDescent="0.25">
      <c r="K1915" s="38">
        <v>43747</v>
      </c>
      <c r="L1915" s="4">
        <f t="shared" si="93"/>
        <v>2019</v>
      </c>
      <c r="M1915" s="12">
        <f>IF(L1915=2012,M1914,M1914*(1+Data_FRED!C1777))</f>
        <v>1.9962424188577184</v>
      </c>
      <c r="N1915" s="4">
        <f t="shared" si="94"/>
        <v>-1</v>
      </c>
      <c r="O1915" s="19">
        <f>+N1915*(Data_FRED!C1777)</f>
        <v>-9.063350218850439E-3</v>
      </c>
      <c r="P1915" s="12">
        <f t="shared" si="95"/>
        <v>1.2347414340536882</v>
      </c>
    </row>
    <row r="1916" spans="11:16" ht="12.5" x14ac:dyDescent="0.25">
      <c r="K1916" s="38">
        <v>43748</v>
      </c>
      <c r="L1916" s="4">
        <f t="shared" si="93"/>
        <v>2019</v>
      </c>
      <c r="M1916" s="12">
        <f>IF(L1916=2012,M1915,M1915*(1+Data_FRED!C1778))</f>
        <v>2.0090088060336595</v>
      </c>
      <c r="N1916" s="4">
        <f t="shared" si="94"/>
        <v>-1</v>
      </c>
      <c r="O1916" s="19">
        <f>+N1916*(Data_FRED!C1778)</f>
        <v>-6.3952088460510412E-3</v>
      </c>
      <c r="P1916" s="12">
        <f t="shared" si="95"/>
        <v>1.2268450047120423</v>
      </c>
    </row>
    <row r="1917" spans="11:16" ht="12.5" x14ac:dyDescent="0.25">
      <c r="K1917" s="38">
        <v>43749</v>
      </c>
      <c r="L1917" s="4">
        <f t="shared" si="93"/>
        <v>2019</v>
      </c>
      <c r="M1917" s="12">
        <f>IF(L1917=2012,M1916,M1916*(1+Data_FRED!C1779))</f>
        <v>2.0308658840644025</v>
      </c>
      <c r="N1917" s="4">
        <f t="shared" si="94"/>
        <v>-1</v>
      </c>
      <c r="O1917" s="19">
        <f>+N1917*(Data_FRED!C1779)</f>
        <v>-1.0879533213144676E-2</v>
      </c>
      <c r="P1917" s="12">
        <f t="shared" si="95"/>
        <v>1.2134975037358968</v>
      </c>
    </row>
    <row r="1918" spans="11:16" ht="12.5" x14ac:dyDescent="0.25">
      <c r="K1918" s="38">
        <v>43753</v>
      </c>
      <c r="L1918" s="4">
        <f t="shared" si="93"/>
        <v>2019</v>
      </c>
      <c r="M1918" s="12">
        <f>IF(L1918=2012,M1917,M1917*(1+Data_FRED!C1780))</f>
        <v>2.0509845254914789</v>
      </c>
      <c r="N1918" s="4">
        <f t="shared" si="94"/>
        <v>-1</v>
      </c>
      <c r="O1918" s="19">
        <f>+N1918*(Data_FRED!C1780)</f>
        <v>-9.906435272235942E-3</v>
      </c>
      <c r="P1918" s="12">
        <f t="shared" si="95"/>
        <v>1.2014760692621174</v>
      </c>
    </row>
    <row r="1919" spans="11:16" ht="12.5" x14ac:dyDescent="0.25">
      <c r="K1919" s="38">
        <v>43754</v>
      </c>
      <c r="L1919" s="4">
        <f t="shared" si="93"/>
        <v>2019</v>
      </c>
      <c r="M1919" s="12">
        <f>IF(L1919=2012,M1918,M1918*(1+Data_FRED!C1781))</f>
        <v>2.0468793819801618</v>
      </c>
      <c r="N1919" s="4">
        <f t="shared" si="94"/>
        <v>-1</v>
      </c>
      <c r="O1919" s="19">
        <f>+N1919*(Data_FRED!C1781)</f>
        <v>2.0015477739079852E-3</v>
      </c>
      <c r="P1919" s="12">
        <f t="shared" si="95"/>
        <v>1.2038808810139525</v>
      </c>
    </row>
    <row r="1920" spans="11:16" ht="12.5" x14ac:dyDescent="0.25">
      <c r="K1920" s="38">
        <v>43755</v>
      </c>
      <c r="L1920" s="4">
        <f t="shared" si="93"/>
        <v>2019</v>
      </c>
      <c r="M1920" s="12">
        <f>IF(L1920=2012,M1919,M1919*(1+Data_FRED!C1782))</f>
        <v>2.0525267603864217</v>
      </c>
      <c r="N1920" s="4">
        <f t="shared" si="94"/>
        <v>-1</v>
      </c>
      <c r="O1920" s="19">
        <f>+N1920*(Data_FRED!C1782)</f>
        <v>-2.759018658342625E-3</v>
      </c>
      <c r="P1920" s="12">
        <f t="shared" si="95"/>
        <v>1.200559351200813</v>
      </c>
    </row>
    <row r="1921" spans="11:16" ht="12.5" x14ac:dyDescent="0.25">
      <c r="K1921" s="38">
        <v>43756</v>
      </c>
      <c r="L1921" s="4">
        <f t="shared" si="93"/>
        <v>2019</v>
      </c>
      <c r="M1921" s="12">
        <f>IF(L1921=2012,M1920,M1920*(1+Data_FRED!C1783))</f>
        <v>2.0444663941093353</v>
      </c>
      <c r="N1921" s="4">
        <f t="shared" si="94"/>
        <v>-1</v>
      </c>
      <c r="O1921" s="19">
        <f>+N1921*(Data_FRED!C1783)</f>
        <v>3.927045645713622E-3</v>
      </c>
      <c r="P1921" s="12">
        <f t="shared" si="95"/>
        <v>1.205274002573367</v>
      </c>
    </row>
    <row r="1922" spans="11:16" ht="12.5" x14ac:dyDescent="0.25">
      <c r="K1922" s="38">
        <v>43759</v>
      </c>
      <c r="L1922" s="4">
        <f t="shared" si="93"/>
        <v>2019</v>
      </c>
      <c r="M1922" s="12">
        <f>IF(L1922=2012,M1921,M1921*(1+Data_FRED!C1784))</f>
        <v>2.0584671197519895</v>
      </c>
      <c r="N1922" s="4">
        <f t="shared" si="94"/>
        <v>-1</v>
      </c>
      <c r="O1922" s="19">
        <f>+N1922*(Data_FRED!C1784)</f>
        <v>-6.8481074978751595E-3</v>
      </c>
      <c r="P1922" s="12">
        <f t="shared" si="95"/>
        <v>1.1970201566393504</v>
      </c>
    </row>
    <row r="1923" spans="11:16" ht="12.5" x14ac:dyDescent="0.25">
      <c r="K1923" s="38">
        <v>43760</v>
      </c>
      <c r="L1923" s="4">
        <f t="shared" si="93"/>
        <v>2019</v>
      </c>
      <c r="M1923" s="12">
        <f>IF(L1923=2012,M1922,M1922*(1+Data_FRED!C1785))</f>
        <v>2.0511079850545451</v>
      </c>
      <c r="N1923" s="4">
        <f t="shared" si="94"/>
        <v>-1</v>
      </c>
      <c r="O1923" s="19">
        <f>+N1923*(Data_FRED!C1785)</f>
        <v>3.5750557426104746E-3</v>
      </c>
      <c r="P1923" s="12">
        <f t="shared" si="95"/>
        <v>1.2012995704243643</v>
      </c>
    </row>
    <row r="1924" spans="11:16" ht="12.5" x14ac:dyDescent="0.25">
      <c r="K1924" s="38">
        <v>43761</v>
      </c>
      <c r="L1924" s="4">
        <f t="shared" si="93"/>
        <v>2019</v>
      </c>
      <c r="M1924" s="12">
        <f>IF(L1924=2012,M1923,M1923*(1+Data_FRED!C1786))</f>
        <v>2.0569394770103151</v>
      </c>
      <c r="N1924" s="4">
        <f t="shared" si="94"/>
        <v>-1</v>
      </c>
      <c r="O1924" s="19">
        <f>+N1924*(Data_FRED!C1786)</f>
        <v>-2.8430935856431803E-3</v>
      </c>
      <c r="P1924" s="12">
        <f t="shared" si="95"/>
        <v>1.1978841633212549</v>
      </c>
    </row>
    <row r="1925" spans="11:16" ht="12.5" x14ac:dyDescent="0.25">
      <c r="K1925" s="38">
        <v>43762</v>
      </c>
      <c r="L1925" s="4">
        <f t="shared" si="93"/>
        <v>2019</v>
      </c>
      <c r="M1925" s="12">
        <f>IF(L1925=2012,M1924,M1924*(1+Data_FRED!C1787))</f>
        <v>2.0608859173544132</v>
      </c>
      <c r="N1925" s="4">
        <f t="shared" si="94"/>
        <v>-1</v>
      </c>
      <c r="O1925" s="19">
        <f>+N1925*(Data_FRED!C1787)</f>
        <v>-1.9185981834693214E-3</v>
      </c>
      <c r="P1925" s="12">
        <f t="shared" si="95"/>
        <v>1.1955859049415001</v>
      </c>
    </row>
    <row r="1926" spans="11:16" ht="12.5" x14ac:dyDescent="0.25">
      <c r="K1926" s="38">
        <v>43763</v>
      </c>
      <c r="L1926" s="4">
        <f t="shared" si="93"/>
        <v>2019</v>
      </c>
      <c r="M1926" s="12">
        <f>IF(L1926=2012,M1925,M1925*(1+Data_FRED!C1788))</f>
        <v>2.0692622363449145</v>
      </c>
      <c r="N1926" s="4">
        <f t="shared" si="94"/>
        <v>-1</v>
      </c>
      <c r="O1926" s="19">
        <f>+N1926*(Data_FRED!C1788)</f>
        <v>-4.0644263323678705E-3</v>
      </c>
      <c r="P1926" s="12">
        <f t="shared" si="95"/>
        <v>1.1907265341068478</v>
      </c>
    </row>
    <row r="1927" spans="11:16" ht="12.5" x14ac:dyDescent="0.25">
      <c r="K1927" s="38">
        <v>43766</v>
      </c>
      <c r="L1927" s="4">
        <f t="shared" si="93"/>
        <v>2019</v>
      </c>
      <c r="M1927" s="12">
        <f>IF(L1927=2012,M1926,M1926*(1+Data_FRED!C1789))</f>
        <v>2.0807794639279091</v>
      </c>
      <c r="N1927" s="4">
        <f t="shared" si="94"/>
        <v>-1</v>
      </c>
      <c r="O1927" s="19">
        <f>+N1927*(Data_FRED!C1789)</f>
        <v>-5.5658617746479786E-3</v>
      </c>
      <c r="P1927" s="12">
        <f t="shared" si="95"/>
        <v>1.1840991148066033</v>
      </c>
    </row>
    <row r="1928" spans="11:16" ht="12.5" x14ac:dyDescent="0.25">
      <c r="K1928" s="38">
        <v>43767</v>
      </c>
      <c r="L1928" s="4">
        <f t="shared" si="93"/>
        <v>2019</v>
      </c>
      <c r="M1928" s="12">
        <f>IF(L1928=2012,M1927,M1927*(1+Data_FRED!C1790))</f>
        <v>2.079046710876153</v>
      </c>
      <c r="N1928" s="4">
        <f t="shared" si="94"/>
        <v>-1</v>
      </c>
      <c r="O1928" s="19">
        <f>+N1928*(Data_FRED!C1790)</f>
        <v>8.3274228806782234E-4</v>
      </c>
      <c r="P1928" s="12">
        <f t="shared" si="95"/>
        <v>1.1850851642127664</v>
      </c>
    </row>
    <row r="1929" spans="11:16" ht="12.5" x14ac:dyDescent="0.25">
      <c r="K1929" s="38">
        <v>43768</v>
      </c>
      <c r="L1929" s="4">
        <f t="shared" si="93"/>
        <v>2019</v>
      </c>
      <c r="M1929" s="12">
        <f>IF(L1929=2012,M1928,M1928*(1+Data_FRED!C1791))</f>
        <v>2.0857995535932283</v>
      </c>
      <c r="N1929" s="4">
        <f t="shared" si="94"/>
        <v>-1</v>
      </c>
      <c r="O1929" s="19">
        <f>+N1929*(Data_FRED!C1791)</f>
        <v>-3.2480476180495634E-3</v>
      </c>
      <c r="P1929" s="12">
        <f t="shared" si="95"/>
        <v>1.1812359511679593</v>
      </c>
    </row>
    <row r="1930" spans="11:16" ht="12.5" x14ac:dyDescent="0.25">
      <c r="K1930" s="38">
        <v>43769</v>
      </c>
      <c r="L1930" s="4">
        <f t="shared" si="93"/>
        <v>2019</v>
      </c>
      <c r="M1930" s="12">
        <f>IF(L1930=2012,M1929,M1929*(1+Data_FRED!C1792))</f>
        <v>2.0794848965772106</v>
      </c>
      <c r="N1930" s="4">
        <f t="shared" si="94"/>
        <v>-1</v>
      </c>
      <c r="O1930" s="19">
        <f>+N1930*(Data_FRED!C1792)</f>
        <v>3.0274515138039699E-3</v>
      </c>
      <c r="P1930" s="12">
        <f t="shared" si="95"/>
        <v>1.1848120857364826</v>
      </c>
    </row>
    <row r="1931" spans="11:16" ht="12.5" x14ac:dyDescent="0.25">
      <c r="K1931" s="38">
        <v>43770</v>
      </c>
      <c r="L1931" s="4">
        <f t="shared" si="93"/>
        <v>2019</v>
      </c>
      <c r="M1931" s="12">
        <f>IF(L1931=2012,M1930,M1930*(1+Data_FRED!C1793))</f>
        <v>2.0994811786485417</v>
      </c>
      <c r="N1931" s="4">
        <f t="shared" si="94"/>
        <v>-1</v>
      </c>
      <c r="O1931" s="19">
        <f>+N1931*(Data_FRED!C1793)</f>
        <v>-9.615978507102713E-3</v>
      </c>
      <c r="P1931" s="12">
        <f t="shared" si="95"/>
        <v>1.1734189581850849</v>
      </c>
    </row>
    <row r="1932" spans="11:16" ht="12.5" x14ac:dyDescent="0.25">
      <c r="K1932" s="38">
        <v>43773</v>
      </c>
      <c r="L1932" s="4">
        <f t="shared" si="93"/>
        <v>2019</v>
      </c>
      <c r="M1932" s="12">
        <f>IF(L1932=2012,M1931,M1931*(1+Data_FRED!C1794))</f>
        <v>2.1072434031423497</v>
      </c>
      <c r="N1932" s="4">
        <f t="shared" si="94"/>
        <v>-1</v>
      </c>
      <c r="O1932" s="19">
        <f>+N1932*(Data_FRED!C1794)</f>
        <v>-3.6972108027207482E-3</v>
      </c>
      <c r="P1932" s="12">
        <f t="shared" si="95"/>
        <v>1.1690805809367657</v>
      </c>
    </row>
    <row r="1933" spans="11:16" ht="12.5" x14ac:dyDescent="0.25">
      <c r="K1933" s="38">
        <v>43774</v>
      </c>
      <c r="L1933" s="4">
        <f t="shared" si="93"/>
        <v>2019</v>
      </c>
      <c r="M1933" s="12">
        <f>IF(L1933=2012,M1932,M1932*(1+Data_FRED!C1795))</f>
        <v>2.1047432969081434</v>
      </c>
      <c r="N1933" s="4">
        <f t="shared" si="94"/>
        <v>-1</v>
      </c>
      <c r="O1933" s="19">
        <f>+N1933*(Data_FRED!C1795)</f>
        <v>1.1864344814073249E-3</v>
      </c>
      <c r="P1933" s="12">
        <f t="shared" si="95"/>
        <v>1.1704676184495328</v>
      </c>
    </row>
    <row r="1934" spans="11:16" ht="12.5" x14ac:dyDescent="0.25">
      <c r="K1934" s="38">
        <v>43775</v>
      </c>
      <c r="L1934" s="4">
        <f t="shared" si="93"/>
        <v>2019</v>
      </c>
      <c r="M1934" s="12">
        <f>IF(L1934=2012,M1933,M1933*(1+Data_FRED!C1796))</f>
        <v>2.1062214143149682</v>
      </c>
      <c r="N1934" s="4">
        <f t="shared" si="94"/>
        <v>-1</v>
      </c>
      <c r="O1934" s="19">
        <f>+N1934*(Data_FRED!C1796)</f>
        <v>-7.0227918482797182E-4</v>
      </c>
      <c r="P1934" s="12">
        <f t="shared" si="95"/>
        <v>1.1696456234045804</v>
      </c>
    </row>
    <row r="1935" spans="11:16" ht="12.5" x14ac:dyDescent="0.25">
      <c r="K1935" s="38">
        <v>43776</v>
      </c>
      <c r="L1935" s="4">
        <f t="shared" si="93"/>
        <v>2019</v>
      </c>
      <c r="M1935" s="12">
        <f>IF(L1935=2012,M1934,M1934*(1+Data_FRED!C1797))</f>
        <v>2.1119638309614763</v>
      </c>
      <c r="N1935" s="4">
        <f t="shared" si="94"/>
        <v>-1</v>
      </c>
      <c r="O1935" s="19">
        <f>+N1935*(Data_FRED!C1797)</f>
        <v>-2.7264069235454487E-3</v>
      </c>
      <c r="P1935" s="12">
        <f t="shared" si="95"/>
        <v>1.1664566934788356</v>
      </c>
    </row>
    <row r="1936" spans="11:16" ht="12.5" x14ac:dyDescent="0.25">
      <c r="K1936" s="38">
        <v>43777</v>
      </c>
      <c r="L1936" s="4">
        <f t="shared" si="93"/>
        <v>2019</v>
      </c>
      <c r="M1936" s="12">
        <f>IF(L1936=2012,M1935,M1935*(1+Data_FRED!C1798))</f>
        <v>2.1173648737656805</v>
      </c>
      <c r="N1936" s="4">
        <f t="shared" si="94"/>
        <v>-1</v>
      </c>
      <c r="O1936" s="19">
        <f>+N1936*(Data_FRED!C1798)</f>
        <v>-2.5573557297830268E-3</v>
      </c>
      <c r="P1936" s="12">
        <f t="shared" si="95"/>
        <v>1.1634736487702237</v>
      </c>
    </row>
    <row r="1937" spans="11:16" ht="12.5" x14ac:dyDescent="0.25">
      <c r="K1937" s="38">
        <v>43781</v>
      </c>
      <c r="L1937" s="4">
        <f t="shared" ref="L1937:L2000" si="96">+YEAR(K1937)</f>
        <v>2019</v>
      </c>
      <c r="M1937" s="12">
        <f>IF(L1937=2012,M1936,M1936*(1+Data_FRED!C1799))</f>
        <v>2.1206751578552252</v>
      </c>
      <c r="N1937" s="4">
        <f t="shared" ref="N1937:N2000" si="97">+SUMIF($C$143:$C$153,L1937,$D$143:$D$153)</f>
        <v>-1</v>
      </c>
      <c r="O1937" s="19">
        <f>+N1937*(Data_FRED!C1799)</f>
        <v>-1.5633980380800601E-3</v>
      </c>
      <c r="P1937" s="12">
        <f t="shared" ref="P1937:P2000" si="98">P1936*(1+O1937)</f>
        <v>1.1616546763503786</v>
      </c>
    </row>
    <row r="1938" spans="11:16" ht="12.5" x14ac:dyDescent="0.25">
      <c r="K1938" s="38">
        <v>43782</v>
      </c>
      <c r="L1938" s="4">
        <f t="shared" si="96"/>
        <v>2019</v>
      </c>
      <c r="M1938" s="12">
        <f>IF(L1938=2012,M1937,M1937*(1+Data_FRED!C1800))</f>
        <v>2.1221835885211893</v>
      </c>
      <c r="N1938" s="4">
        <f t="shared" si="97"/>
        <v>-1</v>
      </c>
      <c r="O1938" s="19">
        <f>+N1938*(Data_FRED!C1800)</f>
        <v>-7.1129737167743444E-4</v>
      </c>
      <c r="P1938" s="12">
        <f t="shared" si="98"/>
        <v>1.1608283944322937</v>
      </c>
    </row>
    <row r="1939" spans="11:16" ht="12.5" x14ac:dyDescent="0.25">
      <c r="K1939" s="38">
        <v>43783</v>
      </c>
      <c r="L1939" s="4">
        <f t="shared" si="96"/>
        <v>2019</v>
      </c>
      <c r="M1939" s="12">
        <f>IF(L1939=2012,M1938,M1938*(1+Data_FRED!C1801))</f>
        <v>2.1239593109599428</v>
      </c>
      <c r="N1939" s="4">
        <f t="shared" si="97"/>
        <v>-1</v>
      </c>
      <c r="O1939" s="19">
        <f>+N1939*(Data_FRED!C1801)</f>
        <v>-8.3674308309544126E-4</v>
      </c>
      <c r="P1939" s="12">
        <f t="shared" si="98"/>
        <v>1.1598570793025917</v>
      </c>
    </row>
    <row r="1940" spans="11:16" ht="12.5" x14ac:dyDescent="0.25">
      <c r="K1940" s="38">
        <v>43784</v>
      </c>
      <c r="L1940" s="4">
        <f t="shared" si="96"/>
        <v>2019</v>
      </c>
      <c r="M1940" s="12">
        <f>IF(L1940=2012,M1939,M1939*(1+Data_FRED!C1802))</f>
        <v>2.1402415903709442</v>
      </c>
      <c r="N1940" s="4">
        <f t="shared" si="97"/>
        <v>-1</v>
      </c>
      <c r="O1940" s="19">
        <f>+N1940*(Data_FRED!C1802)</f>
        <v>-7.666003452600061E-3</v>
      </c>
      <c r="P1940" s="12">
        <f t="shared" si="98"/>
        <v>1.1509656109281354</v>
      </c>
    </row>
    <row r="1941" spans="11:16" ht="12.5" x14ac:dyDescent="0.25">
      <c r="K1941" s="38">
        <v>43787</v>
      </c>
      <c r="L1941" s="4">
        <f t="shared" si="96"/>
        <v>2019</v>
      </c>
      <c r="M1941" s="12">
        <f>IF(L1941=2012,M1940,M1940*(1+Data_FRED!C1803))</f>
        <v>2.141318141352277</v>
      </c>
      <c r="N1941" s="4">
        <f t="shared" si="97"/>
        <v>-1</v>
      </c>
      <c r="O1941" s="19">
        <f>+N1941*(Data_FRED!C1803)</f>
        <v>-5.0300442070485511E-4</v>
      </c>
      <c r="P1941" s="12">
        <f t="shared" si="98"/>
        <v>1.1503866701377594</v>
      </c>
    </row>
    <row r="1942" spans="11:16" ht="12.5" x14ac:dyDescent="0.25">
      <c r="K1942" s="38">
        <v>43788</v>
      </c>
      <c r="L1942" s="4">
        <f t="shared" si="96"/>
        <v>2019</v>
      </c>
      <c r="M1942" s="12">
        <f>IF(L1942=2012,M1941,M1941*(1+Data_FRED!C1804))</f>
        <v>2.1400488989918034</v>
      </c>
      <c r="N1942" s="4">
        <f t="shared" si="97"/>
        <v>-1</v>
      </c>
      <c r="O1942" s="19">
        <f>+N1942*(Data_FRED!C1804)</f>
        <v>5.9273880698187292E-4</v>
      </c>
      <c r="P1942" s="12">
        <f t="shared" si="98"/>
        <v>1.1510685489601848</v>
      </c>
    </row>
    <row r="1943" spans="11:16" ht="12.5" x14ac:dyDescent="0.25">
      <c r="K1943" s="38">
        <v>43789</v>
      </c>
      <c r="L1943" s="4">
        <f t="shared" si="96"/>
        <v>2019</v>
      </c>
      <c r="M1943" s="12">
        <f>IF(L1943=2012,M1942,M1942*(1+Data_FRED!C1805))</f>
        <v>2.131995326238608</v>
      </c>
      <c r="N1943" s="4">
        <f t="shared" si="97"/>
        <v>-1</v>
      </c>
      <c r="O1943" s="19">
        <f>+N1943*(Data_FRED!C1805)</f>
        <v>3.7632657632212341E-3</v>
      </c>
      <c r="P1943" s="12">
        <f t="shared" si="98"/>
        <v>1.1554003258216075</v>
      </c>
    </row>
    <row r="1944" spans="11:16" ht="12.5" x14ac:dyDescent="0.25">
      <c r="K1944" s="38">
        <v>43790</v>
      </c>
      <c r="L1944" s="4">
        <f t="shared" si="96"/>
        <v>2019</v>
      </c>
      <c r="M1944" s="12">
        <f>IF(L1944=2012,M1943,M1943*(1+Data_FRED!C1806))</f>
        <v>2.1286181790401559</v>
      </c>
      <c r="N1944" s="4">
        <f t="shared" si="97"/>
        <v>-1</v>
      </c>
      <c r="O1944" s="19">
        <f>+N1944*(Data_FRED!C1806)</f>
        <v>1.5840312391350534E-3</v>
      </c>
      <c r="P1944" s="12">
        <f t="shared" si="98"/>
        <v>1.1572305160314158</v>
      </c>
    </row>
    <row r="1945" spans="11:16" ht="12.5" x14ac:dyDescent="0.25">
      <c r="K1945" s="38">
        <v>43791</v>
      </c>
      <c r="L1945" s="4">
        <f t="shared" si="96"/>
        <v>2019</v>
      </c>
      <c r="M1945" s="12">
        <f>IF(L1945=2012,M1944,M1944*(1+Data_FRED!C1807))</f>
        <v>2.1332427594873504</v>
      </c>
      <c r="N1945" s="4">
        <f t="shared" si="97"/>
        <v>-1</v>
      </c>
      <c r="O1945" s="19">
        <f>+N1945*(Data_FRED!C1807)</f>
        <v>-2.172573969691297E-3</v>
      </c>
      <c r="P1945" s="12">
        <f t="shared" si="98"/>
        <v>1.1547163471353534</v>
      </c>
    </row>
    <row r="1946" spans="11:16" ht="12.5" x14ac:dyDescent="0.25">
      <c r="K1946" s="38">
        <v>43794</v>
      </c>
      <c r="L1946" s="4">
        <f t="shared" si="96"/>
        <v>2019</v>
      </c>
      <c r="M1946" s="12">
        <f>IF(L1946=2012,M1945,M1945*(1+Data_FRED!C1808))</f>
        <v>2.1491979193423565</v>
      </c>
      <c r="N1946" s="4">
        <f t="shared" si="97"/>
        <v>-1</v>
      </c>
      <c r="O1946" s="19">
        <f>+N1946*(Data_FRED!C1808)</f>
        <v>-7.4792987268079824E-3</v>
      </c>
      <c r="P1946" s="12">
        <f t="shared" si="98"/>
        <v>1.1460798786303996</v>
      </c>
    </row>
    <row r="1947" spans="11:16" ht="12.5" x14ac:dyDescent="0.25">
      <c r="K1947" s="38">
        <v>43795</v>
      </c>
      <c r="L1947" s="4">
        <f t="shared" si="96"/>
        <v>2019</v>
      </c>
      <c r="M1947" s="12">
        <f>IF(L1947=2012,M1946,M1946*(1+Data_FRED!C1809))</f>
        <v>2.1539113750437506</v>
      </c>
      <c r="N1947" s="4">
        <f t="shared" si="97"/>
        <v>-1</v>
      </c>
      <c r="O1947" s="19">
        <f>+N1947*(Data_FRED!C1809)</f>
        <v>-2.1931231456042352E-3</v>
      </c>
      <c r="P1947" s="12">
        <f t="shared" si="98"/>
        <v>1.143566384321864</v>
      </c>
    </row>
    <row r="1948" spans="11:16" ht="12.5" x14ac:dyDescent="0.25">
      <c r="K1948" s="38">
        <v>43796</v>
      </c>
      <c r="L1948" s="4">
        <f t="shared" si="96"/>
        <v>2019</v>
      </c>
      <c r="M1948" s="12">
        <f>IF(L1948=2012,M1947,M1947*(1+Data_FRED!C1810))</f>
        <v>2.1628840938263263</v>
      </c>
      <c r="N1948" s="4">
        <f t="shared" si="97"/>
        <v>-1</v>
      </c>
      <c r="O1948" s="19">
        <f>+N1948*(Data_FRED!C1810)</f>
        <v>-4.1657790039729458E-3</v>
      </c>
      <c r="P1948" s="12">
        <f t="shared" si="98"/>
        <v>1.1388025394884067</v>
      </c>
    </row>
    <row r="1949" spans="11:16" ht="12.5" x14ac:dyDescent="0.25">
      <c r="K1949" s="38">
        <v>43798</v>
      </c>
      <c r="L1949" s="4">
        <f t="shared" si="96"/>
        <v>2019</v>
      </c>
      <c r="M1949" s="12">
        <f>IF(L1949=2012,M1948,M1948*(1+Data_FRED!C1811))</f>
        <v>2.1541907766483788</v>
      </c>
      <c r="N1949" s="4">
        <f t="shared" si="97"/>
        <v>-1</v>
      </c>
      <c r="O1949" s="19">
        <f>+N1949*(Data_FRED!C1811)</f>
        <v>4.0193171713462017E-3</v>
      </c>
      <c r="P1949" s="12">
        <f t="shared" si="98"/>
        <v>1.1433797480901453</v>
      </c>
    </row>
    <row r="1950" spans="11:16" ht="12.5" x14ac:dyDescent="0.25">
      <c r="K1950" s="38">
        <v>43801</v>
      </c>
      <c r="L1950" s="4">
        <f t="shared" si="96"/>
        <v>2019</v>
      </c>
      <c r="M1950" s="12">
        <f>IF(L1950=2012,M1949,M1949*(1+Data_FRED!C1812))</f>
        <v>2.1355171145612259</v>
      </c>
      <c r="N1950" s="4">
        <f t="shared" si="97"/>
        <v>-1</v>
      </c>
      <c r="O1950" s="19">
        <f>+N1950*(Data_FRED!C1812)</f>
        <v>8.6685275462029671E-3</v>
      </c>
      <c r="P1950" s="12">
        <f t="shared" si="98"/>
        <v>1.1532911669322354</v>
      </c>
    </row>
    <row r="1951" spans="11:16" ht="12.5" x14ac:dyDescent="0.25">
      <c r="K1951" s="38">
        <v>43802</v>
      </c>
      <c r="L1951" s="4">
        <f t="shared" si="96"/>
        <v>2019</v>
      </c>
      <c r="M1951" s="12">
        <f>IF(L1951=2012,M1950,M1950*(1+Data_FRED!C1813))</f>
        <v>2.1212942036144602</v>
      </c>
      <c r="N1951" s="4">
        <f t="shared" si="97"/>
        <v>-1</v>
      </c>
      <c r="O1951" s="19">
        <f>+N1951*(Data_FRED!C1813)</f>
        <v>6.6601718383736989E-3</v>
      </c>
      <c r="P1951" s="12">
        <f t="shared" si="98"/>
        <v>1.1609722842836825</v>
      </c>
    </row>
    <row r="1952" spans="11:16" ht="12.5" x14ac:dyDescent="0.25">
      <c r="K1952" s="38">
        <v>43803</v>
      </c>
      <c r="L1952" s="4">
        <f t="shared" si="96"/>
        <v>2019</v>
      </c>
      <c r="M1952" s="12">
        <f>IF(L1952=2012,M1951,M1951*(1+Data_FRED!C1814))</f>
        <v>2.1346660758204279</v>
      </c>
      <c r="N1952" s="4">
        <f t="shared" si="97"/>
        <v>-1</v>
      </c>
      <c r="O1952" s="19">
        <f>+N1952*(Data_FRED!C1814)</f>
        <v>-6.3036386858473471E-3</v>
      </c>
      <c r="P1952" s="12">
        <f t="shared" si="98"/>
        <v>1.1536539344792753</v>
      </c>
    </row>
    <row r="1953" spans="11:16" ht="12.5" x14ac:dyDescent="0.25">
      <c r="K1953" s="38">
        <v>43804</v>
      </c>
      <c r="L1953" s="4">
        <f t="shared" si="96"/>
        <v>2019</v>
      </c>
      <c r="M1953" s="12">
        <f>IF(L1953=2012,M1952,M1952*(1+Data_FRED!C1815))</f>
        <v>2.1378662647203281</v>
      </c>
      <c r="N1953" s="4">
        <f t="shared" si="97"/>
        <v>-1</v>
      </c>
      <c r="O1953" s="19">
        <f>+N1953*(Data_FRED!C1815)</f>
        <v>-1.4991519920369975E-3</v>
      </c>
      <c r="P1953" s="12">
        <f t="shared" si="98"/>
        <v>1.1519244318852795</v>
      </c>
    </row>
    <row r="1954" spans="11:16" ht="12.5" x14ac:dyDescent="0.25">
      <c r="K1954" s="38">
        <v>43805</v>
      </c>
      <c r="L1954" s="4">
        <f t="shared" si="96"/>
        <v>2019</v>
      </c>
      <c r="M1954" s="12">
        <f>IF(L1954=2012,M1953,M1953*(1+Data_FRED!C1816))</f>
        <v>2.1573085593602954</v>
      </c>
      <c r="N1954" s="4">
        <f t="shared" si="97"/>
        <v>-1</v>
      </c>
      <c r="O1954" s="19">
        <f>+N1954*(Data_FRED!C1816)</f>
        <v>-9.0942520403683308E-3</v>
      </c>
      <c r="P1954" s="12">
        <f t="shared" si="98"/>
        <v>1.1414485407702566</v>
      </c>
    </row>
    <row r="1955" spans="11:16" ht="12.5" x14ac:dyDescent="0.25">
      <c r="K1955" s="38">
        <v>43808</v>
      </c>
      <c r="L1955" s="4">
        <f t="shared" si="96"/>
        <v>2019</v>
      </c>
      <c r="M1955" s="12">
        <f>IF(L1955=2012,M1954,M1954*(1+Data_FRED!C1817))</f>
        <v>2.1504745312392415</v>
      </c>
      <c r="N1955" s="4">
        <f t="shared" si="97"/>
        <v>-1</v>
      </c>
      <c r="O1955" s="19">
        <f>+N1955*(Data_FRED!C1817)</f>
        <v>3.1678491662223223E-3</v>
      </c>
      <c r="P1955" s="12">
        <f t="shared" si="98"/>
        <v>1.1450644775784213</v>
      </c>
    </row>
    <row r="1956" spans="11:16" ht="12.5" x14ac:dyDescent="0.25">
      <c r="K1956" s="38">
        <v>43809</v>
      </c>
      <c r="L1956" s="4">
        <f t="shared" si="96"/>
        <v>2019</v>
      </c>
      <c r="M1956" s="12">
        <f>IF(L1956=2012,M1955,M1955*(1+Data_FRED!C1818))</f>
        <v>2.1481142674655422</v>
      </c>
      <c r="N1956" s="4">
        <f t="shared" si="97"/>
        <v>-1</v>
      </c>
      <c r="O1956" s="19">
        <f>+N1956*(Data_FRED!C1818)</f>
        <v>1.0975548602935618E-3</v>
      </c>
      <c r="P1956" s="12">
        <f t="shared" si="98"/>
        <v>1.1463212486611372</v>
      </c>
    </row>
    <row r="1957" spans="11:16" ht="12.5" x14ac:dyDescent="0.25">
      <c r="K1957" s="38">
        <v>43810</v>
      </c>
      <c r="L1957" s="4">
        <f t="shared" si="96"/>
        <v>2019</v>
      </c>
      <c r="M1957" s="12">
        <f>IF(L1957=2012,M1956,M1956*(1+Data_FRED!C1819))</f>
        <v>2.1543523506255315</v>
      </c>
      <c r="N1957" s="4">
        <f t="shared" si="97"/>
        <v>-1</v>
      </c>
      <c r="O1957" s="19">
        <f>+N1957*(Data_FRED!C1819)</f>
        <v>-2.9039810658439487E-3</v>
      </c>
      <c r="P1957" s="12">
        <f t="shared" si="98"/>
        <v>1.1429923534596507</v>
      </c>
    </row>
    <row r="1958" spans="11:16" ht="12.5" x14ac:dyDescent="0.25">
      <c r="K1958" s="38">
        <v>43811</v>
      </c>
      <c r="L1958" s="4">
        <f t="shared" si="96"/>
        <v>2019</v>
      </c>
      <c r="M1958" s="12">
        <f>IF(L1958=2012,M1957,M1957*(1+Data_FRED!C1820))</f>
        <v>2.1727475219182644</v>
      </c>
      <c r="N1958" s="4">
        <f t="shared" si="97"/>
        <v>-1</v>
      </c>
      <c r="O1958" s="19">
        <f>+N1958*(Data_FRED!C1820)</f>
        <v>-8.538608499854607E-3</v>
      </c>
      <c r="P1958" s="12">
        <f t="shared" si="98"/>
        <v>1.1332327892351313</v>
      </c>
    </row>
    <row r="1959" spans="11:16" ht="12.5" x14ac:dyDescent="0.25">
      <c r="K1959" s="38">
        <v>43812</v>
      </c>
      <c r="L1959" s="4">
        <f t="shared" si="96"/>
        <v>2019</v>
      </c>
      <c r="M1959" s="12">
        <f>IF(L1959=2012,M1958,M1958*(1+Data_FRED!C1821))</f>
        <v>2.1729052314824084</v>
      </c>
      <c r="N1959" s="4">
        <f t="shared" si="97"/>
        <v>-1</v>
      </c>
      <c r="O1959" s="19">
        <f>+N1959*(Data_FRED!C1821)</f>
        <v>-7.2585315391421147E-5</v>
      </c>
      <c r="P1959" s="12">
        <f t="shared" si="98"/>
        <v>1.1331505331757128</v>
      </c>
    </row>
    <row r="1960" spans="11:16" ht="12.5" x14ac:dyDescent="0.25">
      <c r="K1960" s="38">
        <v>43815</v>
      </c>
      <c r="L1960" s="4">
        <f t="shared" si="96"/>
        <v>2019</v>
      </c>
      <c r="M1960" s="12">
        <f>IF(L1960=2012,M1959,M1959*(1+Data_FRED!C1822))</f>
        <v>2.188381513562049</v>
      </c>
      <c r="N1960" s="4">
        <f t="shared" si="97"/>
        <v>-1</v>
      </c>
      <c r="O1960" s="19">
        <f>+N1960*(Data_FRED!C1822)</f>
        <v>-7.1223916512376051E-3</v>
      </c>
      <c r="P1960" s="12">
        <f t="shared" si="98"/>
        <v>1.1250797912786266</v>
      </c>
    </row>
    <row r="1961" spans="11:16" ht="12.5" x14ac:dyDescent="0.25">
      <c r="K1961" s="38">
        <v>43816</v>
      </c>
      <c r="L1961" s="4">
        <f t="shared" si="96"/>
        <v>2019</v>
      </c>
      <c r="M1961" s="12">
        <f>IF(L1961=2012,M1960,M1960*(1+Data_FRED!C1823))</f>
        <v>2.1891150910197874</v>
      </c>
      <c r="N1961" s="4">
        <f t="shared" si="97"/>
        <v>-1</v>
      </c>
      <c r="O1961" s="19">
        <f>+N1961*(Data_FRED!C1823)</f>
        <v>-3.3521461097710362E-4</v>
      </c>
      <c r="P1961" s="12">
        <f t="shared" si="98"/>
        <v>1.1247026480940749</v>
      </c>
    </row>
    <row r="1962" spans="11:16" ht="12.5" x14ac:dyDescent="0.25">
      <c r="K1962" s="38">
        <v>43817</v>
      </c>
      <c r="L1962" s="4">
        <f t="shared" si="96"/>
        <v>2019</v>
      </c>
      <c r="M1962" s="12">
        <f>IF(L1962=2012,M1961,M1961*(1+Data_FRED!C1824))</f>
        <v>2.188168618659835</v>
      </c>
      <c r="N1962" s="4">
        <f t="shared" si="97"/>
        <v>-1</v>
      </c>
      <c r="O1962" s="19">
        <f>+N1962*(Data_FRED!C1824)</f>
        <v>4.3235386016704703E-4</v>
      </c>
      <c r="P1962" s="12">
        <f t="shared" si="98"/>
        <v>1.1251889176255185</v>
      </c>
    </row>
    <row r="1963" spans="11:16" ht="12.5" x14ac:dyDescent="0.25">
      <c r="K1963" s="38">
        <v>43818</v>
      </c>
      <c r="L1963" s="4">
        <f t="shared" si="96"/>
        <v>2019</v>
      </c>
      <c r="M1963" s="12">
        <f>IF(L1963=2012,M1962,M1962*(1+Data_FRED!C1825))</f>
        <v>2.1979044561121768</v>
      </c>
      <c r="N1963" s="4">
        <f t="shared" si="97"/>
        <v>-1</v>
      </c>
      <c r="O1963" s="19">
        <f>+N1963*(Data_FRED!C1825)</f>
        <v>-4.4493085995832623E-3</v>
      </c>
      <c r="P1963" s="12">
        <f t="shared" si="98"/>
        <v>1.1201826048981716</v>
      </c>
    </row>
    <row r="1964" spans="11:16" ht="12.5" x14ac:dyDescent="0.25">
      <c r="K1964" s="38">
        <v>43819</v>
      </c>
      <c r="L1964" s="4">
        <f t="shared" si="96"/>
        <v>2019</v>
      </c>
      <c r="M1964" s="12">
        <f>IF(L1964=2012,M1963,M1963*(1+Data_FRED!C1826))</f>
        <v>2.2087459307553998</v>
      </c>
      <c r="N1964" s="4">
        <f t="shared" si="97"/>
        <v>-1</v>
      </c>
      <c r="O1964" s="19">
        <f>+N1964*(Data_FRED!C1826)</f>
        <v>-4.9326414590377477E-3</v>
      </c>
      <c r="P1964" s="12">
        <f t="shared" si="98"/>
        <v>1.114657145739558</v>
      </c>
    </row>
    <row r="1965" spans="11:16" ht="12.5" x14ac:dyDescent="0.25">
      <c r="K1965" s="38">
        <v>43822</v>
      </c>
      <c r="L1965" s="4">
        <f t="shared" si="96"/>
        <v>2019</v>
      </c>
      <c r="M1965" s="12">
        <f>IF(L1965=2012,M1964,M1964*(1+Data_FRED!C1827))</f>
        <v>2.2106581671012617</v>
      </c>
      <c r="N1965" s="4">
        <f t="shared" si="97"/>
        <v>-1</v>
      </c>
      <c r="O1965" s="19">
        <f>+N1965*(Data_FRED!C1827)</f>
        <v>-8.6575659030548003E-4</v>
      </c>
      <c r="P1965" s="12">
        <f t="shared" si="98"/>
        <v>1.1136921239697029</v>
      </c>
    </row>
    <row r="1966" spans="11:16" ht="12.5" x14ac:dyDescent="0.25">
      <c r="K1966" s="38">
        <v>43823</v>
      </c>
      <c r="L1966" s="4">
        <f t="shared" si="96"/>
        <v>2019</v>
      </c>
      <c r="M1966" s="12">
        <f>IF(L1966=2012,M1965,M1965*(1+Data_FRED!C1828))</f>
        <v>2.2102261427783318</v>
      </c>
      <c r="N1966" s="4">
        <f t="shared" si="97"/>
        <v>-1</v>
      </c>
      <c r="O1966" s="19">
        <f>+N1966*(Data_FRED!C1828)</f>
        <v>1.9542791796535865E-4</v>
      </c>
      <c r="P1966" s="12">
        <f t="shared" si="98"/>
        <v>1.1139097705027448</v>
      </c>
    </row>
    <row r="1967" spans="11:16" ht="12.5" x14ac:dyDescent="0.25">
      <c r="K1967" s="38">
        <v>43825</v>
      </c>
      <c r="L1967" s="4">
        <f t="shared" si="96"/>
        <v>2019</v>
      </c>
      <c r="M1967" s="12">
        <f>IF(L1967=2012,M1966,M1966*(1+Data_FRED!C1829))</f>
        <v>2.2215315670430482</v>
      </c>
      <c r="N1967" s="4">
        <f t="shared" si="97"/>
        <v>-1</v>
      </c>
      <c r="O1967" s="19">
        <f>+N1967*(Data_FRED!C1829)</f>
        <v>-5.1150531820716109E-3</v>
      </c>
      <c r="P1967" s="12">
        <f t="shared" si="98"/>
        <v>1.1082120627865941</v>
      </c>
    </row>
    <row r="1968" spans="11:16" ht="12.5" x14ac:dyDescent="0.25">
      <c r="K1968" s="38">
        <v>43826</v>
      </c>
      <c r="L1968" s="4">
        <f t="shared" si="96"/>
        <v>2019</v>
      </c>
      <c r="M1968" s="12">
        <f>IF(L1968=2012,M1967,M1967*(1+Data_FRED!C1830))</f>
        <v>2.2216069902258289</v>
      </c>
      <c r="N1968" s="4">
        <f t="shared" si="97"/>
        <v>-1</v>
      </c>
      <c r="O1968" s="19">
        <f>+N1968*(Data_FRED!C1830)</f>
        <v>-3.3950984041702139E-5</v>
      </c>
      <c r="P1968" s="12">
        <f t="shared" si="98"/>
        <v>1.1081744378965357</v>
      </c>
    </row>
    <row r="1969" spans="11:16" ht="12.5" x14ac:dyDescent="0.25">
      <c r="K1969" s="38">
        <v>43829</v>
      </c>
      <c r="L1969" s="4">
        <f t="shared" si="96"/>
        <v>2019</v>
      </c>
      <c r="M1969" s="12">
        <f>IF(L1969=2012,M1968,M1968*(1+Data_FRED!C1831))</f>
        <v>2.2087269967015759</v>
      </c>
      <c r="N1969" s="4">
        <f t="shared" si="97"/>
        <v>-1</v>
      </c>
      <c r="O1969" s="19">
        <f>+N1969*(Data_FRED!C1831)</f>
        <v>5.7976021775765895E-3</v>
      </c>
      <c r="P1969" s="12">
        <f t="shared" si="98"/>
        <v>1.1145991924308192</v>
      </c>
    </row>
    <row r="1970" spans="11:16" ht="12.5" x14ac:dyDescent="0.25">
      <c r="K1970" s="38">
        <v>43830</v>
      </c>
      <c r="L1970" s="4">
        <f t="shared" si="96"/>
        <v>2019</v>
      </c>
      <c r="M1970" s="12">
        <f>IF(L1970=2012,M1969,M1969*(1+Data_FRED!C1832))</f>
        <v>2.2152243949983008</v>
      </c>
      <c r="N1970" s="4">
        <f t="shared" si="97"/>
        <v>-1</v>
      </c>
      <c r="O1970" s="19">
        <f>+N1970*(Data_FRED!C1832)</f>
        <v>-2.9416937024937355E-3</v>
      </c>
      <c r="P1970" s="12">
        <f t="shared" si="98"/>
        <v>1.1113203830056408</v>
      </c>
    </row>
    <row r="1971" spans="11:16" ht="12.5" x14ac:dyDescent="0.25">
      <c r="K1971" s="38">
        <v>43832</v>
      </c>
      <c r="L1971" s="4">
        <f t="shared" si="96"/>
        <v>2020</v>
      </c>
      <c r="M1971" s="12">
        <f>IF(L1971=2012,M1970,M1970*(1+Data_FRED!C1833))</f>
        <v>2.2337079492391401</v>
      </c>
      <c r="N1971" s="4">
        <f t="shared" si="97"/>
        <v>1</v>
      </c>
      <c r="O1971" s="19">
        <f>+N1971*(Data_FRED!C1833)</f>
        <v>8.3438744546931679E-3</v>
      </c>
      <c r="P1971" s="12">
        <f t="shared" si="98"/>
        <v>1.1205931007603813</v>
      </c>
    </row>
    <row r="1972" spans="11:16" ht="12.5" x14ac:dyDescent="0.25">
      <c r="K1972" s="38">
        <v>43833</v>
      </c>
      <c r="L1972" s="4">
        <f t="shared" si="96"/>
        <v>2020</v>
      </c>
      <c r="M1972" s="12">
        <f>IF(L1972=2012,M1971,M1971*(1+Data_FRED!C1834))</f>
        <v>2.217882330394934</v>
      </c>
      <c r="N1972" s="4">
        <f t="shared" si="97"/>
        <v>1</v>
      </c>
      <c r="O1972" s="19">
        <f>+N1972*(Data_FRED!C1834)</f>
        <v>-7.0849095780836013E-3</v>
      </c>
      <c r="P1972" s="12">
        <f t="shared" si="98"/>
        <v>1.1126537999676698</v>
      </c>
    </row>
    <row r="1973" spans="11:16" ht="12.5" x14ac:dyDescent="0.25">
      <c r="K1973" s="38">
        <v>43836</v>
      </c>
      <c r="L1973" s="4">
        <f t="shared" si="96"/>
        <v>2020</v>
      </c>
      <c r="M1973" s="12">
        <f>IF(L1973=2012,M1972,M1972*(1+Data_FRED!C1835))</f>
        <v>2.2257051703374211</v>
      </c>
      <c r="N1973" s="4">
        <f t="shared" si="97"/>
        <v>1</v>
      </c>
      <c r="O1973" s="19">
        <f>+N1973*(Data_FRED!C1835)</f>
        <v>3.527166358322553E-3</v>
      </c>
      <c r="P1973" s="12">
        <f t="shared" si="98"/>
        <v>1.1165783150193755</v>
      </c>
    </row>
    <row r="1974" spans="11:16" ht="12.5" x14ac:dyDescent="0.25">
      <c r="K1974" s="38">
        <v>43837</v>
      </c>
      <c r="L1974" s="4">
        <f t="shared" si="96"/>
        <v>2020</v>
      </c>
      <c r="M1974" s="12">
        <f>IF(L1974=2012,M1973,M1973*(1+Data_FRED!C1836))</f>
        <v>2.2194572933241448</v>
      </c>
      <c r="N1974" s="4">
        <f t="shared" si="97"/>
        <v>1</v>
      </c>
      <c r="O1974" s="19">
        <f>+N1974*(Data_FRED!C1836)</f>
        <v>-2.807144942889736E-3</v>
      </c>
      <c r="P1974" s="12">
        <f t="shared" si="98"/>
        <v>1.1134439178490285</v>
      </c>
    </row>
    <row r="1975" spans="11:16" ht="12.5" x14ac:dyDescent="0.25">
      <c r="K1975" s="38">
        <v>43838</v>
      </c>
      <c r="L1975" s="4">
        <f t="shared" si="96"/>
        <v>2020</v>
      </c>
      <c r="M1975" s="12">
        <f>IF(L1975=2012,M1974,M1974*(1+Data_FRED!C1837))</f>
        <v>2.2303114101875381</v>
      </c>
      <c r="N1975" s="4">
        <f t="shared" si="97"/>
        <v>1</v>
      </c>
      <c r="O1975" s="19">
        <f>+N1975*(Data_FRED!C1837)</f>
        <v>4.8904373587368467E-3</v>
      </c>
      <c r="P1975" s="12">
        <f t="shared" si="98"/>
        <v>1.1188891455817358</v>
      </c>
    </row>
    <row r="1976" spans="11:16" ht="12.5" x14ac:dyDescent="0.25">
      <c r="K1976" s="38">
        <v>43839</v>
      </c>
      <c r="L1976" s="4">
        <f t="shared" si="96"/>
        <v>2020</v>
      </c>
      <c r="M1976" s="12">
        <f>IF(L1976=2012,M1975,M1975*(1+Data_FRED!C1838))</f>
        <v>2.2451056100511013</v>
      </c>
      <c r="N1976" s="4">
        <f t="shared" si="97"/>
        <v>1</v>
      </c>
      <c r="O1976" s="19">
        <f>+N1976*(Data_FRED!C1838)</f>
        <v>6.6332440375756734E-3</v>
      </c>
      <c r="P1976" s="12">
        <f t="shared" si="98"/>
        <v>1.126311010335374</v>
      </c>
    </row>
    <row r="1977" spans="11:16" ht="12.5" x14ac:dyDescent="0.25">
      <c r="K1977" s="38">
        <v>43840</v>
      </c>
      <c r="L1977" s="4">
        <f t="shared" si="96"/>
        <v>2020</v>
      </c>
      <c r="M1977" s="12">
        <f>IF(L1977=2012,M1976,M1976*(1+Data_FRED!C1839))</f>
        <v>2.2386861631796817</v>
      </c>
      <c r="N1977" s="4">
        <f t="shared" si="97"/>
        <v>1</v>
      </c>
      <c r="O1977" s="19">
        <f>+N1977*(Data_FRED!C1839)</f>
        <v>-2.8593073050462519E-3</v>
      </c>
      <c r="P1977" s="12">
        <f t="shared" si="98"/>
        <v>1.1230905410357681</v>
      </c>
    </row>
    <row r="1978" spans="11:16" ht="12.5" x14ac:dyDescent="0.25">
      <c r="K1978" s="38">
        <v>43843</v>
      </c>
      <c r="L1978" s="4">
        <f t="shared" si="96"/>
        <v>2020</v>
      </c>
      <c r="M1978" s="12">
        <f>IF(L1978=2012,M1977,M1977*(1+Data_FRED!C1840))</f>
        <v>2.2542496427946008</v>
      </c>
      <c r="N1978" s="4">
        <f t="shared" si="97"/>
        <v>1</v>
      </c>
      <c r="O1978" s="19">
        <f>+N1978*(Data_FRED!C1840)</f>
        <v>6.9520595923161831E-3</v>
      </c>
      <c r="P1978" s="12">
        <f t="shared" si="98"/>
        <v>1.1308983334046154</v>
      </c>
    </row>
    <row r="1979" spans="11:16" ht="12.5" x14ac:dyDescent="0.25">
      <c r="K1979" s="38">
        <v>43844</v>
      </c>
      <c r="L1979" s="4">
        <f t="shared" si="96"/>
        <v>2020</v>
      </c>
      <c r="M1979" s="12">
        <f>IF(L1979=2012,M1978,M1978*(1+Data_FRED!C1841))</f>
        <v>2.2508329065209134</v>
      </c>
      <c r="N1979" s="4">
        <f t="shared" si="97"/>
        <v>1</v>
      </c>
      <c r="O1979" s="19">
        <f>+N1979*(Data_FRED!C1841)</f>
        <v>-1.5156867317727837E-3</v>
      </c>
      <c r="P1979" s="12">
        <f t="shared" si="98"/>
        <v>1.12918424580569</v>
      </c>
    </row>
    <row r="1980" spans="11:16" ht="12.5" x14ac:dyDescent="0.25">
      <c r="K1980" s="38">
        <v>43845</v>
      </c>
      <c r="L1980" s="4">
        <f t="shared" si="96"/>
        <v>2020</v>
      </c>
      <c r="M1980" s="12">
        <f>IF(L1980=2012,M1979,M1979*(1+Data_FRED!C1842))</f>
        <v>2.2550383821331619</v>
      </c>
      <c r="N1980" s="4">
        <f t="shared" si="97"/>
        <v>1</v>
      </c>
      <c r="O1980" s="19">
        <f>+N1980*(Data_FRED!C1842)</f>
        <v>1.8684086233433153E-3</v>
      </c>
      <c r="P1980" s="12">
        <f t="shared" si="98"/>
        <v>1.1312940233878968</v>
      </c>
    </row>
    <row r="1981" spans="11:16" ht="12.5" x14ac:dyDescent="0.25">
      <c r="K1981" s="38">
        <v>43846</v>
      </c>
      <c r="L1981" s="4">
        <f t="shared" si="96"/>
        <v>2020</v>
      </c>
      <c r="M1981" s="12">
        <f>IF(L1981=2012,M1980,M1980*(1+Data_FRED!C1843))</f>
        <v>2.2738267793037927</v>
      </c>
      <c r="N1981" s="4">
        <f t="shared" si="97"/>
        <v>1</v>
      </c>
      <c r="O1981" s="19">
        <f>+N1981*(Data_FRED!C1843)</f>
        <v>8.33174163220134E-3</v>
      </c>
      <c r="P1981" s="12">
        <f t="shared" si="98"/>
        <v>1.1407196729008182</v>
      </c>
    </row>
    <row r="1982" spans="11:16" ht="12.5" x14ac:dyDescent="0.25">
      <c r="K1982" s="38">
        <v>43847</v>
      </c>
      <c r="L1982" s="4">
        <f t="shared" si="96"/>
        <v>2020</v>
      </c>
      <c r="M1982" s="12">
        <f>IF(L1982=2012,M1981,M1981*(1+Data_FRED!C1844))</f>
        <v>2.2825917123910835</v>
      </c>
      <c r="N1982" s="4">
        <f t="shared" si="97"/>
        <v>1</v>
      </c>
      <c r="O1982" s="19">
        <f>+N1982*(Data_FRED!C1844)</f>
        <v>3.8547057177216299E-3</v>
      </c>
      <c r="P1982" s="12">
        <f t="shared" si="98"/>
        <v>1.1451168115462664</v>
      </c>
    </row>
    <row r="1983" spans="11:16" ht="12.5" x14ac:dyDescent="0.25">
      <c r="K1983" s="38">
        <v>43851</v>
      </c>
      <c r="L1983" s="4">
        <f t="shared" si="96"/>
        <v>2020</v>
      </c>
      <c r="M1983" s="12">
        <f>IF(L1983=2012,M1982,M1982*(1+Data_FRED!C1845))</f>
        <v>2.2765303427419168</v>
      </c>
      <c r="N1983" s="4">
        <f t="shared" si="97"/>
        <v>1</v>
      </c>
      <c r="O1983" s="19">
        <f>+N1983*(Data_FRED!C1845)</f>
        <v>-2.6554769371424261E-3</v>
      </c>
      <c r="P1983" s="12">
        <f t="shared" si="98"/>
        <v>1.1420759802628713</v>
      </c>
    </row>
    <row r="1984" spans="11:16" ht="12.5" x14ac:dyDescent="0.25">
      <c r="K1984" s="38">
        <v>43852</v>
      </c>
      <c r="L1984" s="4">
        <f t="shared" si="96"/>
        <v>2020</v>
      </c>
      <c r="M1984" s="12">
        <f>IF(L1984=2012,M1983,M1983*(1+Data_FRED!C1846))</f>
        <v>2.2771883648672628</v>
      </c>
      <c r="N1984" s="4">
        <f t="shared" si="97"/>
        <v>1</v>
      </c>
      <c r="O1984" s="19">
        <f>+N1984*(Data_FRED!C1846)</f>
        <v>2.8904605969510904E-4</v>
      </c>
      <c r="P1984" s="12">
        <f t="shared" si="98"/>
        <v>1.1424060928248387</v>
      </c>
    </row>
    <row r="1985" spans="11:16" ht="12.5" x14ac:dyDescent="0.25">
      <c r="K1985" s="38">
        <v>43853</v>
      </c>
      <c r="L1985" s="4">
        <f t="shared" si="96"/>
        <v>2020</v>
      </c>
      <c r="M1985" s="12">
        <f>IF(L1985=2012,M1984,M1984*(1+Data_FRED!C1847))</f>
        <v>2.2797850756585931</v>
      </c>
      <c r="N1985" s="4">
        <f t="shared" si="97"/>
        <v>1</v>
      </c>
      <c r="O1985" s="19">
        <f>+N1985*(Data_FRED!C1847)</f>
        <v>1.1403144471457103E-3</v>
      </c>
      <c r="P1985" s="12">
        <f t="shared" si="98"/>
        <v>1.1437087949969942</v>
      </c>
    </row>
    <row r="1986" spans="11:16" ht="12.5" x14ac:dyDescent="0.25">
      <c r="K1986" s="38">
        <v>43854</v>
      </c>
      <c r="L1986" s="4">
        <f t="shared" si="96"/>
        <v>2020</v>
      </c>
      <c r="M1986" s="12">
        <f>IF(L1986=2012,M1985,M1985*(1+Data_FRED!C1848))</f>
        <v>2.2590771750331</v>
      </c>
      <c r="N1986" s="4">
        <f t="shared" si="97"/>
        <v>1</v>
      </c>
      <c r="O1986" s="19">
        <f>+N1986*(Data_FRED!C1848)</f>
        <v>-9.0832687899366753E-3</v>
      </c>
      <c r="P1986" s="12">
        <f t="shared" si="98"/>
        <v>1.1333201805946218</v>
      </c>
    </row>
    <row r="1987" spans="11:16" ht="12.5" x14ac:dyDescent="0.25">
      <c r="K1987" s="38">
        <v>43857</v>
      </c>
      <c r="L1987" s="4">
        <f t="shared" si="96"/>
        <v>2020</v>
      </c>
      <c r="M1987" s="12">
        <f>IF(L1987=2012,M1986,M1986*(1+Data_FRED!C1849))</f>
        <v>2.2232578683245605</v>
      </c>
      <c r="N1987" s="4">
        <f t="shared" si="97"/>
        <v>1</v>
      </c>
      <c r="O1987" s="19">
        <f>+N1987*(Data_FRED!C1849)</f>
        <v>-1.5855725118383686E-2</v>
      </c>
      <c r="P1987" s="12">
        <f t="shared" si="98"/>
        <v>1.1153505673399964</v>
      </c>
    </row>
    <row r="1988" spans="11:16" ht="12.5" x14ac:dyDescent="0.25">
      <c r="K1988" s="38">
        <v>43858</v>
      </c>
      <c r="L1988" s="4">
        <f t="shared" si="96"/>
        <v>2020</v>
      </c>
      <c r="M1988" s="12">
        <f>IF(L1988=2012,M1987,M1987*(1+Data_FRED!C1850))</f>
        <v>2.245497895705562</v>
      </c>
      <c r="N1988" s="4">
        <f t="shared" si="97"/>
        <v>1</v>
      </c>
      <c r="O1988" s="19">
        <f>+N1988*(Data_FRED!C1850)</f>
        <v>1.0003350352589398E-2</v>
      </c>
      <c r="P1988" s="12">
        <f t="shared" si="98"/>
        <v>1.1265078098310577</v>
      </c>
    </row>
    <row r="1989" spans="11:16" ht="12.5" x14ac:dyDescent="0.25">
      <c r="K1989" s="38">
        <v>43859</v>
      </c>
      <c r="L1989" s="4">
        <f t="shared" si="96"/>
        <v>2020</v>
      </c>
      <c r="M1989" s="12">
        <f>IF(L1989=2012,M1988,M1988*(1+Data_FRED!C1851))</f>
        <v>2.2435505476304058</v>
      </c>
      <c r="N1989" s="4">
        <f t="shared" si="97"/>
        <v>1</v>
      </c>
      <c r="O1989" s="19">
        <f>+N1989*(Data_FRED!C1851)</f>
        <v>-8.6722329104840649E-4</v>
      </c>
      <c r="P1989" s="12">
        <f t="shared" si="98"/>
        <v>1.1255308760208242</v>
      </c>
    </row>
    <row r="1990" spans="11:16" ht="12.5" x14ac:dyDescent="0.25">
      <c r="K1990" s="38">
        <v>43860</v>
      </c>
      <c r="L1990" s="4">
        <f t="shared" si="96"/>
        <v>2020</v>
      </c>
      <c r="M1990" s="12">
        <f>IF(L1990=2012,M1989,M1989*(1+Data_FRED!C1852))</f>
        <v>2.2505716355584986</v>
      </c>
      <c r="N1990" s="4">
        <f t="shared" si="97"/>
        <v>1</v>
      </c>
      <c r="O1990" s="19">
        <f>+N1990*(Data_FRED!C1852)</f>
        <v>3.1294538629889324E-3</v>
      </c>
      <c r="P1990" s="12">
        <f t="shared" si="98"/>
        <v>1.129053172968701</v>
      </c>
    </row>
    <row r="1991" spans="11:16" ht="12.5" x14ac:dyDescent="0.25">
      <c r="K1991" s="38">
        <v>43861</v>
      </c>
      <c r="L1991" s="4">
        <f t="shared" si="96"/>
        <v>2020</v>
      </c>
      <c r="M1991" s="12">
        <f>IF(L1991=2012,M1990,M1990*(1+Data_FRED!C1853))</f>
        <v>2.21036635170511</v>
      </c>
      <c r="N1991" s="4">
        <f t="shared" si="97"/>
        <v>1</v>
      </c>
      <c r="O1991" s="19">
        <f>+N1991*(Data_FRED!C1853)</f>
        <v>-1.7864476392643731E-2</v>
      </c>
      <c r="P1991" s="12">
        <f t="shared" si="98"/>
        <v>1.1088832292141622</v>
      </c>
    </row>
    <row r="1992" spans="11:16" ht="12.5" x14ac:dyDescent="0.25">
      <c r="K1992" s="38">
        <v>43864</v>
      </c>
      <c r="L1992" s="4">
        <f t="shared" si="96"/>
        <v>2020</v>
      </c>
      <c r="M1992" s="12">
        <f>IF(L1992=2012,M1991,M1991*(1+Data_FRED!C1854))</f>
        <v>2.2263438873192731</v>
      </c>
      <c r="N1992" s="4">
        <f t="shared" si="97"/>
        <v>1</v>
      </c>
      <c r="O1992" s="19">
        <f>+N1992*(Data_FRED!C1854)</f>
        <v>7.2284558629105433E-3</v>
      </c>
      <c r="P1992" s="12">
        <f t="shared" si="98"/>
        <v>1.1168987426936585</v>
      </c>
    </row>
    <row r="1993" spans="11:16" ht="12.5" x14ac:dyDescent="0.25">
      <c r="K1993" s="38">
        <v>43865</v>
      </c>
      <c r="L1993" s="4">
        <f t="shared" si="96"/>
        <v>2020</v>
      </c>
      <c r="M1993" s="12">
        <f>IF(L1993=2012,M1992,M1992*(1+Data_FRED!C1855))</f>
        <v>2.2594479850464437</v>
      </c>
      <c r="N1993" s="4">
        <f t="shared" si="97"/>
        <v>1</v>
      </c>
      <c r="O1993" s="19">
        <f>+N1993*(Data_FRED!C1855)</f>
        <v>1.4869265218066252E-2</v>
      </c>
      <c r="P1993" s="12">
        <f t="shared" si="98"/>
        <v>1.1335062063204953</v>
      </c>
    </row>
    <row r="1994" spans="11:16" ht="12.5" x14ac:dyDescent="0.25">
      <c r="K1994" s="38">
        <v>43866</v>
      </c>
      <c r="L1994" s="4">
        <f t="shared" si="96"/>
        <v>2020</v>
      </c>
      <c r="M1994" s="12">
        <f>IF(L1994=2012,M1993,M1993*(1+Data_FRED!C1856))</f>
        <v>2.2847262889163447</v>
      </c>
      <c r="N1994" s="4">
        <f t="shared" si="97"/>
        <v>1</v>
      </c>
      <c r="O1994" s="19">
        <f>+N1994*(Data_FRED!C1856)</f>
        <v>1.1187822882933645E-2</v>
      </c>
      <c r="P1994" s="12">
        <f t="shared" si="98"/>
        <v>1.146187672993515</v>
      </c>
    </row>
    <row r="1995" spans="11:16" ht="12.5" x14ac:dyDescent="0.25">
      <c r="K1995" s="38">
        <v>43867</v>
      </c>
      <c r="L1995" s="4">
        <f t="shared" si="96"/>
        <v>2020</v>
      </c>
      <c r="M1995" s="12">
        <f>IF(L1995=2012,M1994,M1994*(1+Data_FRED!C1857))</f>
        <v>2.2923118743075901</v>
      </c>
      <c r="N1995" s="4">
        <f t="shared" si="97"/>
        <v>1</v>
      </c>
      <c r="O1995" s="19">
        <f>+N1995*(Data_FRED!C1857)</f>
        <v>3.3201287296620923E-3</v>
      </c>
      <c r="P1995" s="12">
        <f t="shared" si="98"/>
        <v>1.1499931636162053</v>
      </c>
    </row>
    <row r="1996" spans="11:16" ht="12.5" x14ac:dyDescent="0.25">
      <c r="K1996" s="38">
        <v>43868</v>
      </c>
      <c r="L1996" s="4">
        <f t="shared" si="96"/>
        <v>2020</v>
      </c>
      <c r="M1996" s="12">
        <f>IF(L1996=2012,M1995,M1995*(1+Data_FRED!C1858))</f>
        <v>2.2798979269421493</v>
      </c>
      <c r="N1996" s="4">
        <f t="shared" si="97"/>
        <v>1</v>
      </c>
      <c r="O1996" s="19">
        <f>+N1996*(Data_FRED!C1858)</f>
        <v>-5.4154705145391972E-3</v>
      </c>
      <c r="P1996" s="12">
        <f t="shared" si="98"/>
        <v>1.14376540954672</v>
      </c>
    </row>
    <row r="1997" spans="11:16" ht="12.5" x14ac:dyDescent="0.25">
      <c r="K1997" s="38">
        <v>43871</v>
      </c>
      <c r="L1997" s="4">
        <f t="shared" si="96"/>
        <v>2020</v>
      </c>
      <c r="M1997" s="12">
        <f>IF(L1997=2012,M1996,M1996*(1+Data_FRED!C1859))</f>
        <v>2.2965403887745377</v>
      </c>
      <c r="N1997" s="4">
        <f t="shared" si="97"/>
        <v>1</v>
      </c>
      <c r="O1997" s="19">
        <f>+N1997*(Data_FRED!C1859)</f>
        <v>7.2996521623710205E-3</v>
      </c>
      <c r="P1997" s="12">
        <f t="shared" si="98"/>
        <v>1.1521144991917629</v>
      </c>
    </row>
    <row r="1998" spans="11:16" ht="12.5" x14ac:dyDescent="0.25">
      <c r="K1998" s="38">
        <v>43872</v>
      </c>
      <c r="L1998" s="4">
        <f t="shared" si="96"/>
        <v>2020</v>
      </c>
      <c r="M1998" s="12">
        <f>IF(L1998=2012,M1997,M1997*(1+Data_FRED!C1860))</f>
        <v>2.3004148244342537</v>
      </c>
      <c r="N1998" s="4">
        <f t="shared" si="97"/>
        <v>1</v>
      </c>
      <c r="O1998" s="19">
        <f>+N1998*(Data_FRED!C1860)</f>
        <v>1.6870749056512096E-3</v>
      </c>
      <c r="P1998" s="12">
        <f t="shared" si="98"/>
        <v>1.1540582026517863</v>
      </c>
    </row>
    <row r="1999" spans="11:16" ht="12.5" x14ac:dyDescent="0.25">
      <c r="K1999" s="38">
        <v>43873</v>
      </c>
      <c r="L1999" s="4">
        <f t="shared" si="96"/>
        <v>2020</v>
      </c>
      <c r="M1999" s="12">
        <f>IF(L1999=2012,M1998,M1998*(1+Data_FRED!C1861))</f>
        <v>2.3152337920519308</v>
      </c>
      <c r="N1999" s="4">
        <f t="shared" si="97"/>
        <v>1</v>
      </c>
      <c r="O1999" s="19">
        <f>+N1999*(Data_FRED!C1861)</f>
        <v>6.4418675537450355E-3</v>
      </c>
      <c r="P1999" s="12">
        <f t="shared" si="98"/>
        <v>1.161492492742582</v>
      </c>
    </row>
    <row r="2000" spans="11:16" ht="12.5" x14ac:dyDescent="0.25">
      <c r="K2000" s="38">
        <v>43874</v>
      </c>
      <c r="L2000" s="4">
        <f t="shared" si="96"/>
        <v>2020</v>
      </c>
      <c r="M2000" s="12">
        <f>IF(L2000=2012,M1999,M1999*(1+Data_FRED!C1862))</f>
        <v>2.3114558550381208</v>
      </c>
      <c r="N2000" s="4">
        <f t="shared" si="97"/>
        <v>1</v>
      </c>
      <c r="O2000" s="19">
        <f>+N2000*(Data_FRED!C1862)</f>
        <v>-1.6317734419649113E-3</v>
      </c>
      <c r="P2000" s="12">
        <f t="shared" si="98"/>
        <v>1.1595972001398831</v>
      </c>
    </row>
    <row r="2001" spans="11:16" ht="12.5" x14ac:dyDescent="0.25">
      <c r="K2001" s="38">
        <v>43875</v>
      </c>
      <c r="L2001" s="4">
        <f t="shared" ref="L2001:L2064" si="99">+YEAR(K2001)</f>
        <v>2020</v>
      </c>
      <c r="M2001" s="12">
        <f>IF(L2001=2012,M2000,M2000*(1+Data_FRED!C1863))</f>
        <v>2.3157131978322094</v>
      </c>
      <c r="N2001" s="4">
        <f t="shared" ref="N2001:N2064" si="100">+SUMIF($C$143:$C$153,L2001,$D$143:$D$153)</f>
        <v>1</v>
      </c>
      <c r="O2001" s="19">
        <f>+N2001*(Data_FRED!C1863)</f>
        <v>1.8418447338326407E-3</v>
      </c>
      <c r="P2001" s="12">
        <f t="shared" ref="P2001:P2064" si="101">P2000*(1+O2001)</f>
        <v>1.1617329981363278</v>
      </c>
    </row>
    <row r="2002" spans="11:16" ht="12.5" x14ac:dyDescent="0.25">
      <c r="K2002" s="38">
        <v>43879</v>
      </c>
      <c r="L2002" s="4">
        <f t="shared" si="99"/>
        <v>2020</v>
      </c>
      <c r="M2002" s="12">
        <f>IF(L2002=2012,M2001,M2001*(1+Data_FRED!C1864))</f>
        <v>2.3089414698585364</v>
      </c>
      <c r="N2002" s="4">
        <f t="shared" si="100"/>
        <v>1</v>
      </c>
      <c r="O2002" s="19">
        <f>+N2002*(Data_FRED!C1864)</f>
        <v>-2.9242515783095627E-3</v>
      </c>
      <c r="P2002" s="12">
        <f t="shared" si="101"/>
        <v>1.1583357985829534</v>
      </c>
    </row>
    <row r="2003" spans="11:16" ht="12.5" x14ac:dyDescent="0.25">
      <c r="K2003" s="38">
        <v>43880</v>
      </c>
      <c r="L2003" s="4">
        <f t="shared" si="99"/>
        <v>2020</v>
      </c>
      <c r="M2003" s="12">
        <f>IF(L2003=2012,M2002,M2002*(1+Data_FRED!C1865))</f>
        <v>2.3197814622135331</v>
      </c>
      <c r="N2003" s="4">
        <f t="shared" si="100"/>
        <v>1</v>
      </c>
      <c r="O2003" s="19">
        <f>+N2003*(Data_FRED!C1865)</f>
        <v>4.6947887144410351E-3</v>
      </c>
      <c r="P2003" s="12">
        <f t="shared" si="101"/>
        <v>1.1637739404176737</v>
      </c>
    </row>
    <row r="2004" spans="11:16" ht="12.5" x14ac:dyDescent="0.25">
      <c r="K2004" s="38">
        <v>43881</v>
      </c>
      <c r="L2004" s="4">
        <f t="shared" si="99"/>
        <v>2020</v>
      </c>
      <c r="M2004" s="12">
        <f>IF(L2004=2012,M2003,M2003*(1+Data_FRED!C1866))</f>
        <v>2.3109133077400612</v>
      </c>
      <c r="N2004" s="4">
        <f t="shared" si="100"/>
        <v>1</v>
      </c>
      <c r="O2004" s="19">
        <f>+N2004*(Data_FRED!C1866)</f>
        <v>-3.8228404778309472E-3</v>
      </c>
      <c r="P2004" s="12">
        <f t="shared" si="101"/>
        <v>1.1593250182912</v>
      </c>
    </row>
    <row r="2005" spans="11:16" ht="12.5" x14ac:dyDescent="0.25">
      <c r="K2005" s="38">
        <v>43882</v>
      </c>
      <c r="L2005" s="4">
        <f t="shared" si="99"/>
        <v>2020</v>
      </c>
      <c r="M2005" s="12">
        <f>IF(L2005=2012,M2004,M2004*(1+Data_FRED!C1867))</f>
        <v>2.2864781378900751</v>
      </c>
      <c r="N2005" s="4">
        <f t="shared" si="100"/>
        <v>1</v>
      </c>
      <c r="O2005" s="19">
        <f>+N2005*(Data_FRED!C1867)</f>
        <v>-1.0573815022893411E-2</v>
      </c>
      <c r="P2005" s="12">
        <f t="shared" si="101"/>
        <v>1.1470665299963763</v>
      </c>
    </row>
    <row r="2006" spans="11:16" ht="12.5" x14ac:dyDescent="0.25">
      <c r="K2006" s="38">
        <v>43885</v>
      </c>
      <c r="L2006" s="4">
        <f t="shared" si="99"/>
        <v>2020</v>
      </c>
      <c r="M2006" s="12">
        <f>IF(L2006=2012,M2005,M2005*(1+Data_FRED!C1868))</f>
        <v>2.2085365656721141</v>
      </c>
      <c r="N2006" s="4">
        <f t="shared" si="100"/>
        <v>1</v>
      </c>
      <c r="O2006" s="19">
        <f>+N2006*(Data_FRED!C1868)</f>
        <v>-3.4088046120521465E-2</v>
      </c>
      <c r="P2006" s="12">
        <f t="shared" si="101"/>
        <v>1.1079652732185532</v>
      </c>
    </row>
    <row r="2007" spans="11:16" ht="12.5" x14ac:dyDescent="0.25">
      <c r="K2007" s="38">
        <v>43886</v>
      </c>
      <c r="L2007" s="4">
        <f t="shared" si="99"/>
        <v>2020</v>
      </c>
      <c r="M2007" s="12">
        <f>IF(L2007=2012,M2006,M2006*(1+Data_FRED!C1869))</f>
        <v>2.1406286485756461</v>
      </c>
      <c r="N2007" s="4">
        <f t="shared" si="100"/>
        <v>1</v>
      </c>
      <c r="O2007" s="19">
        <f>+N2007*(Data_FRED!C1869)</f>
        <v>-3.0747925188099268E-2</v>
      </c>
      <c r="P2007" s="12">
        <f t="shared" si="101"/>
        <v>1.0738976398866171</v>
      </c>
    </row>
    <row r="2008" spans="11:16" ht="12.5" x14ac:dyDescent="0.25">
      <c r="K2008" s="38">
        <v>43887</v>
      </c>
      <c r="L2008" s="4">
        <f t="shared" si="99"/>
        <v>2020</v>
      </c>
      <c r="M2008" s="12">
        <f>IF(L2008=2012,M2007,M2007*(1+Data_FRED!C1870))</f>
        <v>2.1325249234870709</v>
      </c>
      <c r="N2008" s="4">
        <f t="shared" si="100"/>
        <v>1</v>
      </c>
      <c r="O2008" s="19">
        <f>+N2008*(Data_FRED!C1870)</f>
        <v>-3.7856753407310142E-3</v>
      </c>
      <c r="P2008" s="12">
        <f t="shared" si="101"/>
        <v>1.0698322120728292</v>
      </c>
    </row>
    <row r="2009" spans="11:16" ht="12.5" x14ac:dyDescent="0.25">
      <c r="K2009" s="38">
        <v>43888</v>
      </c>
      <c r="L2009" s="4">
        <f t="shared" si="99"/>
        <v>2020</v>
      </c>
      <c r="M2009" s="12">
        <f>IF(L2009=2012,M2008,M2008*(1+Data_FRED!C1871))</f>
        <v>2.0362026664690256</v>
      </c>
      <c r="N2009" s="4">
        <f t="shared" si="100"/>
        <v>1</v>
      </c>
      <c r="O2009" s="19">
        <f>+N2009*(Data_FRED!C1871)</f>
        <v>-4.5168174100652832E-2</v>
      </c>
      <c r="P2009" s="12">
        <f t="shared" si="101"/>
        <v>1.021509844459437</v>
      </c>
    </row>
    <row r="2010" spans="11:16" ht="12.5" x14ac:dyDescent="0.25">
      <c r="K2010" s="38">
        <v>43889</v>
      </c>
      <c r="L2010" s="4">
        <f t="shared" si="99"/>
        <v>2020</v>
      </c>
      <c r="M2010" s="12">
        <f>IF(L2010=2012,M2009,M2009*(1+Data_FRED!C1872))</f>
        <v>2.0193582818953457</v>
      </c>
      <c r="N2010" s="4">
        <f t="shared" si="100"/>
        <v>1</v>
      </c>
      <c r="O2010" s="19">
        <f>+N2010*(Data_FRED!C1872)</f>
        <v>-8.2724499142758506E-3</v>
      </c>
      <c r="P2010" s="12">
        <f t="shared" si="101"/>
        <v>1.0130594554342065</v>
      </c>
    </row>
    <row r="2011" spans="11:16" ht="12.5" x14ac:dyDescent="0.25">
      <c r="K2011" s="38">
        <v>43892</v>
      </c>
      <c r="L2011" s="4">
        <f t="shared" si="99"/>
        <v>2020</v>
      </c>
      <c r="M2011" s="12">
        <f>IF(L2011=2012,M2010,M2010*(1+Data_FRED!C1873))</f>
        <v>2.1102513452572693</v>
      </c>
      <c r="N2011" s="4">
        <f t="shared" si="100"/>
        <v>1</v>
      </c>
      <c r="O2011" s="19">
        <f>+N2011*(Data_FRED!C1873)</f>
        <v>4.5010865172777872E-2</v>
      </c>
      <c r="P2011" s="12">
        <f t="shared" si="101"/>
        <v>1.0586581379947633</v>
      </c>
    </row>
    <row r="2012" spans="11:16" ht="12.5" x14ac:dyDescent="0.25">
      <c r="K2012" s="38">
        <v>43893</v>
      </c>
      <c r="L2012" s="4">
        <f t="shared" si="99"/>
        <v>2020</v>
      </c>
      <c r="M2012" s="12">
        <f>IF(L2012=2012,M2011,M2011*(1+Data_FRED!C1874))</f>
        <v>2.0500869604180854</v>
      </c>
      <c r="N2012" s="4">
        <f t="shared" si="100"/>
        <v>1</v>
      </c>
      <c r="O2012" s="19">
        <f>+N2012*(Data_FRED!C1874)</f>
        <v>-2.8510530261905299E-2</v>
      </c>
      <c r="P2012" s="12">
        <f t="shared" si="101"/>
        <v>1.0284752331144513</v>
      </c>
    </row>
    <row r="2013" spans="11:16" ht="12.5" x14ac:dyDescent="0.25">
      <c r="K2013" s="38">
        <v>43894</v>
      </c>
      <c r="L2013" s="4">
        <f t="shared" si="99"/>
        <v>2020</v>
      </c>
      <c r="M2013" s="12">
        <f>IF(L2013=2012,M2012,M2012*(1+Data_FRED!C1875))</f>
        <v>2.1348300744727609</v>
      </c>
      <c r="N2013" s="4">
        <f t="shared" si="100"/>
        <v>1</v>
      </c>
      <c r="O2013" s="19">
        <f>+N2013*(Data_FRED!C1875)</f>
        <v>4.133635094064169E-2</v>
      </c>
      <c r="P2013" s="12">
        <f t="shared" si="101"/>
        <v>1.0709886462842286</v>
      </c>
    </row>
    <row r="2014" spans="11:16" ht="12.5" x14ac:dyDescent="0.25">
      <c r="K2014" s="38">
        <v>43895</v>
      </c>
      <c r="L2014" s="4">
        <f t="shared" si="99"/>
        <v>2020</v>
      </c>
      <c r="M2014" s="12">
        <f>IF(L2014=2012,M2013,M2013*(1+Data_FRED!C1876))</f>
        <v>2.0611555395172809</v>
      </c>
      <c r="N2014" s="4">
        <f t="shared" si="100"/>
        <v>1</v>
      </c>
      <c r="O2014" s="19">
        <f>+N2014*(Data_FRED!C1876)</f>
        <v>-3.4510725624696516E-2</v>
      </c>
      <c r="P2014" s="12">
        <f t="shared" si="101"/>
        <v>1.0340280509651485</v>
      </c>
    </row>
    <row r="2015" spans="11:16" ht="12.5" x14ac:dyDescent="0.25">
      <c r="K2015" s="38">
        <v>43896</v>
      </c>
      <c r="L2015" s="4">
        <f t="shared" si="99"/>
        <v>2020</v>
      </c>
      <c r="M2015" s="12">
        <f>IF(L2015=2012,M2014,M2014*(1+Data_FRED!C1877))</f>
        <v>2.0257015980226902</v>
      </c>
      <c r="N2015" s="4">
        <f t="shared" si="100"/>
        <v>1</v>
      </c>
      <c r="O2015" s="19">
        <f>+N2015*(Data_FRED!C1877)</f>
        <v>-1.7201002454620039E-2</v>
      </c>
      <c r="P2015" s="12">
        <f t="shared" si="101"/>
        <v>1.0162417319223509</v>
      </c>
    </row>
    <row r="2016" spans="11:16" ht="12.5" x14ac:dyDescent="0.25">
      <c r="K2016" s="38">
        <v>43899</v>
      </c>
      <c r="L2016" s="4">
        <f t="shared" si="99"/>
        <v>2020</v>
      </c>
      <c r="M2016" s="12">
        <f>IF(L2016=2012,M2015,M2015*(1+Data_FRED!C1878))</f>
        <v>1.8656501149181528</v>
      </c>
      <c r="N2016" s="4">
        <f t="shared" si="100"/>
        <v>1</v>
      </c>
      <c r="O2016" s="19">
        <f>+N2016*(Data_FRED!C1878)</f>
        <v>-7.9010394848266635E-2</v>
      </c>
      <c r="P2016" s="12">
        <f t="shared" si="101"/>
        <v>0.93594807142187963</v>
      </c>
    </row>
    <row r="2017" spans="11:16" ht="12.5" x14ac:dyDescent="0.25">
      <c r="K2017" s="38">
        <v>43900</v>
      </c>
      <c r="L2017" s="4">
        <f t="shared" si="99"/>
        <v>2020</v>
      </c>
      <c r="M2017" s="12">
        <f>IF(L2017=2012,M2016,M2016*(1+Data_FRED!C1879))</f>
        <v>1.9556025854605563</v>
      </c>
      <c r="N2017" s="4">
        <f t="shared" si="100"/>
        <v>1</v>
      </c>
      <c r="O2017" s="19">
        <f>+N2017*(Data_FRED!C1879)</f>
        <v>4.821508053580021E-2</v>
      </c>
      <c r="P2017" s="12">
        <f t="shared" si="101"/>
        <v>0.98107488306281243</v>
      </c>
    </row>
    <row r="2018" spans="11:16" ht="12.5" x14ac:dyDescent="0.25">
      <c r="K2018" s="38">
        <v>43901</v>
      </c>
      <c r="L2018" s="4">
        <f t="shared" si="99"/>
        <v>2020</v>
      </c>
      <c r="M2018" s="12">
        <f>IF(L2018=2012,M2017,M2017*(1+Data_FRED!C1880))</f>
        <v>1.8576213090903557</v>
      </c>
      <c r="N2018" s="4">
        <f t="shared" si="100"/>
        <v>1</v>
      </c>
      <c r="O2018" s="19">
        <f>+N2018*(Data_FRED!C1880)</f>
        <v>-5.0102856837410732E-2</v>
      </c>
      <c r="P2018" s="12">
        <f t="shared" si="101"/>
        <v>0.93192022864993684</v>
      </c>
    </row>
    <row r="2019" spans="11:16" ht="12.5" x14ac:dyDescent="0.25">
      <c r="K2019" s="38">
        <v>43902</v>
      </c>
      <c r="L2019" s="4">
        <f t="shared" si="99"/>
        <v>2020</v>
      </c>
      <c r="M2019" s="12">
        <f>IF(L2019=2012,M2018,M2018*(1+Data_FRED!C1881))</f>
        <v>1.6719616225673337</v>
      </c>
      <c r="N2019" s="4">
        <f t="shared" si="100"/>
        <v>1</v>
      </c>
      <c r="O2019" s="19">
        <f>+N2019*(Data_FRED!C1881)</f>
        <v>-9.9944851846007432E-2</v>
      </c>
      <c r="P2019" s="12">
        <f t="shared" si="101"/>
        <v>0.83877959946522151</v>
      </c>
    </row>
    <row r="2020" spans="11:16" ht="12.5" x14ac:dyDescent="0.25">
      <c r="K2020" s="38">
        <v>43903</v>
      </c>
      <c r="L2020" s="4">
        <f t="shared" si="99"/>
        <v>2020</v>
      </c>
      <c r="M2020" s="12">
        <f>IF(L2020=2012,M2019,M2019*(1+Data_FRED!C1882))</f>
        <v>1.8204457862995427</v>
      </c>
      <c r="N2020" s="4">
        <f t="shared" si="100"/>
        <v>1</v>
      </c>
      <c r="O2020" s="19">
        <f>+N2020*(Data_FRED!C1882)</f>
        <v>8.8808356440746597E-2</v>
      </c>
      <c r="P2020" s="12">
        <f t="shared" si="101"/>
        <v>0.91327023710975563</v>
      </c>
    </row>
    <row r="2021" spans="11:16" ht="12.5" x14ac:dyDescent="0.25">
      <c r="K2021" s="38">
        <v>43906</v>
      </c>
      <c r="L2021" s="4">
        <f t="shared" si="99"/>
        <v>2020</v>
      </c>
      <c r="M2021" s="12">
        <f>IF(L2021=2012,M2020,M2020*(1+Data_FRED!C1883))</f>
        <v>1.5880619838191266</v>
      </c>
      <c r="N2021" s="4">
        <f t="shared" si="100"/>
        <v>1</v>
      </c>
      <c r="O2021" s="19">
        <f>+N2021*(Data_FRED!C1883)</f>
        <v>-0.12765214115647325</v>
      </c>
      <c r="P2021" s="12">
        <f t="shared" si="101"/>
        <v>0.79668933588821533</v>
      </c>
    </row>
    <row r="2022" spans="11:16" ht="12.5" x14ac:dyDescent="0.25">
      <c r="K2022" s="38">
        <v>43907</v>
      </c>
      <c r="L2022" s="4">
        <f t="shared" si="99"/>
        <v>2020</v>
      </c>
      <c r="M2022" s="12">
        <f>IF(L2022=2012,M2021,M2021*(1+Data_FRED!C1884))</f>
        <v>1.6805289361716471</v>
      </c>
      <c r="N2022" s="4">
        <f t="shared" si="100"/>
        <v>1</v>
      </c>
      <c r="O2022" s="19">
        <f>+N2022*(Data_FRED!C1884)</f>
        <v>5.8226286690741702E-2</v>
      </c>
      <c r="P2022" s="12">
        <f t="shared" si="101"/>
        <v>0.84307759756309919</v>
      </c>
    </row>
    <row r="2023" spans="11:16" ht="12.5" x14ac:dyDescent="0.25">
      <c r="K2023" s="38">
        <v>43908</v>
      </c>
      <c r="L2023" s="4">
        <f t="shared" si="99"/>
        <v>2020</v>
      </c>
      <c r="M2023" s="12">
        <f>IF(L2023=2012,M2022,M2022*(1+Data_FRED!C1885))</f>
        <v>1.5910872601008867</v>
      </c>
      <c r="N2023" s="4">
        <f t="shared" si="100"/>
        <v>1</v>
      </c>
      <c r="O2023" s="19">
        <f>+N2023*(Data_FRED!C1885)</f>
        <v>-5.322233622142454E-2</v>
      </c>
      <c r="P2023" s="12">
        <f t="shared" si="101"/>
        <v>0.79820703820484507</v>
      </c>
    </row>
    <row r="2024" spans="11:16" ht="12.5" x14ac:dyDescent="0.25">
      <c r="K2024" s="38">
        <v>43909</v>
      </c>
      <c r="L2024" s="4">
        <f t="shared" si="99"/>
        <v>2020</v>
      </c>
      <c r="M2024" s="12">
        <f>IF(L2024=2012,M2023,M2023*(1+Data_FRED!C1886))</f>
        <v>1.5985603523755436</v>
      </c>
      <c r="N2024" s="4">
        <f t="shared" si="100"/>
        <v>1</v>
      </c>
      <c r="O2024" s="19">
        <f>+N2024*(Data_FRED!C1886)</f>
        <v>4.6968462774209588E-3</v>
      </c>
      <c r="P2024" s="12">
        <f t="shared" si="101"/>
        <v>0.80195609396084877</v>
      </c>
    </row>
    <row r="2025" spans="11:16" ht="12.5" x14ac:dyDescent="0.25">
      <c r="K2025" s="38">
        <v>43910</v>
      </c>
      <c r="L2025" s="4">
        <f t="shared" si="99"/>
        <v>2020</v>
      </c>
      <c r="M2025" s="12">
        <f>IF(L2025=2012,M2024,M2024*(1+Data_FRED!C1887))</f>
        <v>1.5276999529605457</v>
      </c>
      <c r="N2025" s="4">
        <f t="shared" si="100"/>
        <v>1</v>
      </c>
      <c r="O2025" s="19">
        <f>+N2025*(Data_FRED!C1887)</f>
        <v>-4.4327634743158498E-2</v>
      </c>
      <c r="P2025" s="12">
        <f t="shared" si="101"/>
        <v>0.76640727714770218</v>
      </c>
    </row>
    <row r="2026" spans="11:16" ht="12.5" x14ac:dyDescent="0.25">
      <c r="K2026" s="38">
        <v>43913</v>
      </c>
      <c r="L2026" s="4">
        <f t="shared" si="99"/>
        <v>2020</v>
      </c>
      <c r="M2026" s="12">
        <f>IF(L2026=2012,M2025,M2025*(1+Data_FRED!C1888))</f>
        <v>1.4822791551653829</v>
      </c>
      <c r="N2026" s="4">
        <f t="shared" si="100"/>
        <v>1</v>
      </c>
      <c r="O2026" s="19">
        <f>+N2026*(Data_FRED!C1888)</f>
        <v>-2.9731491257259945E-2</v>
      </c>
      <c r="P2026" s="12">
        <f t="shared" si="101"/>
        <v>0.74362084588768484</v>
      </c>
    </row>
    <row r="2027" spans="11:16" ht="12.5" x14ac:dyDescent="0.25">
      <c r="K2027" s="38">
        <v>43914</v>
      </c>
      <c r="L2027" s="4">
        <f t="shared" si="99"/>
        <v>2020</v>
      </c>
      <c r="M2027" s="12">
        <f>IF(L2027=2012,M2026,M2026*(1+Data_FRED!C1889))</f>
        <v>1.6152146292791498</v>
      </c>
      <c r="N2027" s="4">
        <f t="shared" si="100"/>
        <v>1</v>
      </c>
      <c r="O2027" s="19">
        <f>+N2027*(Data_FRED!C1889)</f>
        <v>8.9683156948216491E-2</v>
      </c>
      <c r="P2027" s="12">
        <f t="shared" si="101"/>
        <v>0.81031111091939567</v>
      </c>
    </row>
    <row r="2028" spans="11:16" ht="12.5" x14ac:dyDescent="0.25">
      <c r="K2028" s="38">
        <v>43915</v>
      </c>
      <c r="L2028" s="4">
        <f t="shared" si="99"/>
        <v>2020</v>
      </c>
      <c r="M2028" s="12">
        <f>IF(L2028=2012,M2027,M2027*(1+Data_FRED!C1890))</f>
        <v>1.6337395237213517</v>
      </c>
      <c r="N2028" s="4">
        <f t="shared" si="100"/>
        <v>1</v>
      </c>
      <c r="O2028" s="19">
        <f>+N2028*(Data_FRED!C1890)</f>
        <v>1.1468998674479099E-2</v>
      </c>
      <c r="P2028" s="12">
        <f t="shared" si="101"/>
        <v>0.81960456797644599</v>
      </c>
    </row>
    <row r="2029" spans="11:16" ht="12.5" x14ac:dyDescent="0.25">
      <c r="K2029" s="38">
        <v>43916</v>
      </c>
      <c r="L2029" s="4">
        <f t="shared" si="99"/>
        <v>2020</v>
      </c>
      <c r="M2029" s="12">
        <f>IF(L2029=2012,M2028,M2028*(1+Data_FRED!C1891))</f>
        <v>1.7326523696703684</v>
      </c>
      <c r="N2029" s="4">
        <f t="shared" si="100"/>
        <v>1</v>
      </c>
      <c r="O2029" s="19">
        <f>+N2029*(Data_FRED!C1891)</f>
        <v>6.0543828751667757E-2</v>
      </c>
      <c r="P2029" s="12">
        <f t="shared" si="101"/>
        <v>0.86922656658409658</v>
      </c>
    </row>
    <row r="2030" spans="11:16" ht="12.5" x14ac:dyDescent="0.25">
      <c r="K2030" s="38">
        <v>43917</v>
      </c>
      <c r="L2030" s="4">
        <f t="shared" si="99"/>
        <v>2020</v>
      </c>
      <c r="M2030" s="12">
        <f>IF(L2030=2012,M2029,M2029*(1+Data_FRED!C1892))</f>
        <v>1.6732781708965501</v>
      </c>
      <c r="N2030" s="4">
        <f t="shared" si="100"/>
        <v>1</v>
      </c>
      <c r="O2030" s="19">
        <f>+N2030*(Data_FRED!C1892)</f>
        <v>-3.4267808022629478E-2</v>
      </c>
      <c r="P2030" s="12">
        <f t="shared" si="101"/>
        <v>0.83944007747222338</v>
      </c>
    </row>
    <row r="2031" spans="11:16" ht="12.5" x14ac:dyDescent="0.25">
      <c r="K2031" s="38">
        <v>43920</v>
      </c>
      <c r="L2031" s="4">
        <f t="shared" si="99"/>
        <v>2020</v>
      </c>
      <c r="M2031" s="12">
        <f>IF(L2031=2012,M2030,M2030*(1+Data_FRED!C1893))</f>
        <v>1.7284404901882355</v>
      </c>
      <c r="N2031" s="4">
        <f t="shared" si="100"/>
        <v>1</v>
      </c>
      <c r="O2031" s="19">
        <f>+N2031*(Data_FRED!C1893)</f>
        <v>3.2966616221455518E-2</v>
      </c>
      <c r="P2031" s="12">
        <f t="shared" si="101"/>
        <v>0.86711357634715902</v>
      </c>
    </row>
    <row r="2032" spans="11:16" ht="12.5" x14ac:dyDescent="0.25">
      <c r="K2032" s="38">
        <v>43921</v>
      </c>
      <c r="L2032" s="4">
        <f t="shared" si="99"/>
        <v>2020</v>
      </c>
      <c r="M2032" s="12">
        <f>IF(L2032=2012,M2031,M2031*(1+Data_FRED!C1894))</f>
        <v>1.7005393435779097</v>
      </c>
      <c r="N2032" s="4">
        <f t="shared" si="100"/>
        <v>1</v>
      </c>
      <c r="O2032" s="19">
        <f>+N2032*(Data_FRED!C1894)</f>
        <v>-1.6142381973062482E-2</v>
      </c>
      <c r="P2032" s="12">
        <f t="shared" si="101"/>
        <v>0.85311629778373488</v>
      </c>
    </row>
    <row r="2033" spans="11:16" ht="12.5" x14ac:dyDescent="0.25">
      <c r="K2033" s="38">
        <v>43922</v>
      </c>
      <c r="L2033" s="4">
        <f t="shared" si="99"/>
        <v>2020</v>
      </c>
      <c r="M2033" s="12">
        <f>IF(L2033=2012,M2032,M2032*(1+Data_FRED!C1895))</f>
        <v>1.6237662353592857</v>
      </c>
      <c r="N2033" s="4">
        <f t="shared" si="100"/>
        <v>1</v>
      </c>
      <c r="O2033" s="19">
        <f>+N2033*(Data_FRED!C1895)</f>
        <v>-4.5146328727152268E-2</v>
      </c>
      <c r="P2033" s="12">
        <f t="shared" si="101"/>
        <v>0.81460122896149922</v>
      </c>
    </row>
    <row r="2034" spans="11:16" ht="12.5" x14ac:dyDescent="0.25">
      <c r="K2034" s="38">
        <v>43923</v>
      </c>
      <c r="L2034" s="4">
        <f t="shared" si="99"/>
        <v>2020</v>
      </c>
      <c r="M2034" s="12">
        <f>IF(L2034=2012,M2033,M2033*(1+Data_FRED!C1896))</f>
        <v>1.6604190164838684</v>
      </c>
      <c r="N2034" s="4">
        <f t="shared" si="100"/>
        <v>1</v>
      </c>
      <c r="O2034" s="19">
        <f>+N2034*(Data_FRED!C1896)</f>
        <v>2.2572695703622976E-2</v>
      </c>
      <c r="P2034" s="12">
        <f t="shared" si="101"/>
        <v>0.83298897462264443</v>
      </c>
    </row>
    <row r="2035" spans="11:16" ht="12.5" x14ac:dyDescent="0.25">
      <c r="K2035" s="38">
        <v>43924</v>
      </c>
      <c r="L2035" s="4">
        <f t="shared" si="99"/>
        <v>2020</v>
      </c>
      <c r="M2035" s="12">
        <f>IF(L2035=2012,M2034,M2034*(1+Data_FRED!C1897))</f>
        <v>1.6350928772989621</v>
      </c>
      <c r="N2035" s="4">
        <f t="shared" si="100"/>
        <v>1</v>
      </c>
      <c r="O2035" s="19">
        <f>+N2035*(Data_FRED!C1897)</f>
        <v>-1.5252860231953606E-2</v>
      </c>
      <c r="P2035" s="12">
        <f t="shared" si="101"/>
        <v>0.82028351021796686</v>
      </c>
    </row>
    <row r="2036" spans="11:16" ht="12.5" x14ac:dyDescent="0.25">
      <c r="K2036" s="38">
        <v>43927</v>
      </c>
      <c r="L2036" s="4">
        <f t="shared" si="99"/>
        <v>2020</v>
      </c>
      <c r="M2036" s="12">
        <f>IF(L2036=2012,M2035,M2035*(1+Data_FRED!C1898))</f>
        <v>1.7462272469827993</v>
      </c>
      <c r="N2036" s="4">
        <f t="shared" si="100"/>
        <v>1</v>
      </c>
      <c r="O2036" s="19">
        <f>+N2036*(Data_FRED!C1898)</f>
        <v>6.7968230567686042E-2</v>
      </c>
      <c r="P2036" s="12">
        <f t="shared" si="101"/>
        <v>0.87603672897133256</v>
      </c>
    </row>
    <row r="2037" spans="11:16" ht="12.5" x14ac:dyDescent="0.25">
      <c r="K2037" s="38">
        <v>43928</v>
      </c>
      <c r="L2037" s="4">
        <f t="shared" si="99"/>
        <v>2020</v>
      </c>
      <c r="M2037" s="12">
        <f>IF(L2037=2012,M2036,M2036*(1+Data_FRED!C1899))</f>
        <v>1.7434257193197549</v>
      </c>
      <c r="N2037" s="4">
        <f t="shared" si="100"/>
        <v>1</v>
      </c>
      <c r="O2037" s="19">
        <f>+N2037*(Data_FRED!C1899)</f>
        <v>-1.6043316629523077E-3</v>
      </c>
      <c r="P2037" s="12">
        <f t="shared" si="101"/>
        <v>0.87463127550913466</v>
      </c>
    </row>
    <row r="2038" spans="11:16" ht="12.5" x14ac:dyDescent="0.25">
      <c r="K2038" s="38">
        <v>43929</v>
      </c>
      <c r="L2038" s="4">
        <f t="shared" si="99"/>
        <v>2020</v>
      </c>
      <c r="M2038" s="12">
        <f>IF(L2038=2012,M2037,M2037*(1+Data_FRED!C1900))</f>
        <v>1.8018119051425263</v>
      </c>
      <c r="N2038" s="4">
        <f t="shared" si="100"/>
        <v>1</v>
      </c>
      <c r="O2038" s="19">
        <f>+N2038*(Data_FRED!C1900)</f>
        <v>3.3489345244689953E-2</v>
      </c>
      <c r="P2038" s="12">
        <f t="shared" si="101"/>
        <v>0.90392210425646369</v>
      </c>
    </row>
    <row r="2039" spans="11:16" ht="12.5" x14ac:dyDescent="0.25">
      <c r="K2039" s="38">
        <v>43930</v>
      </c>
      <c r="L2039" s="4">
        <f t="shared" si="99"/>
        <v>2020</v>
      </c>
      <c r="M2039" s="12">
        <f>IF(L2039=2012,M2038,M2038*(1+Data_FRED!C1901))</f>
        <v>1.827728156225878</v>
      </c>
      <c r="N2039" s="4">
        <f t="shared" si="100"/>
        <v>1</v>
      </c>
      <c r="O2039" s="19">
        <f>+N2039*(Data_FRED!C1901)</f>
        <v>1.438343869822631E-2</v>
      </c>
      <c r="P2039" s="12">
        <f t="shared" si="101"/>
        <v>0.91692361243100817</v>
      </c>
    </row>
    <row r="2040" spans="11:16" ht="12.5" x14ac:dyDescent="0.25">
      <c r="K2040" s="38">
        <v>43934</v>
      </c>
      <c r="L2040" s="4">
        <f t="shared" si="99"/>
        <v>2020</v>
      </c>
      <c r="M2040" s="12">
        <f>IF(L2040=2012,M2039,M2039*(1+Data_FRED!C1902))</f>
        <v>1.8091657627657769</v>
      </c>
      <c r="N2040" s="4">
        <f t="shared" si="100"/>
        <v>1</v>
      </c>
      <c r="O2040" s="19">
        <f>+N2040*(Data_FRED!C1902)</f>
        <v>-1.0155992507349275E-2</v>
      </c>
      <c r="P2040" s="12">
        <f t="shared" si="101"/>
        <v>0.90761134309334723</v>
      </c>
    </row>
    <row r="2041" spans="11:16" ht="12.5" x14ac:dyDescent="0.25">
      <c r="K2041" s="38">
        <v>43935</v>
      </c>
      <c r="L2041" s="4">
        <f t="shared" si="99"/>
        <v>2020</v>
      </c>
      <c r="M2041" s="12">
        <f>IF(L2041=2012,M2040,M2040*(1+Data_FRED!C1903))</f>
        <v>1.8636478788877908</v>
      </c>
      <c r="N2041" s="4">
        <f t="shared" si="100"/>
        <v>1</v>
      </c>
      <c r="O2041" s="19">
        <f>+N2041*(Data_FRED!C1903)</f>
        <v>3.01144965504564E-2</v>
      </c>
      <c r="P2041" s="12">
        <f t="shared" si="101"/>
        <v>0.93494360175408708</v>
      </c>
    </row>
    <row r="2042" spans="11:16" ht="12.5" x14ac:dyDescent="0.25">
      <c r="K2042" s="38">
        <v>43936</v>
      </c>
      <c r="L2042" s="4">
        <f t="shared" si="99"/>
        <v>2020</v>
      </c>
      <c r="M2042" s="12">
        <f>IF(L2042=2012,M2041,M2041*(1+Data_FRED!C1904))</f>
        <v>1.8221318597363372</v>
      </c>
      <c r="N2042" s="4">
        <f t="shared" si="100"/>
        <v>1</v>
      </c>
      <c r="O2042" s="19">
        <f>+N2042*(Data_FRED!C1904)</f>
        <v>-2.2276750679012372E-2</v>
      </c>
      <c r="P2042" s="12">
        <f t="shared" si="101"/>
        <v>0.91411609623887347</v>
      </c>
    </row>
    <row r="2043" spans="11:16" ht="12.5" x14ac:dyDescent="0.25">
      <c r="K2043" s="38">
        <v>43937</v>
      </c>
      <c r="L2043" s="4">
        <f t="shared" si="99"/>
        <v>2020</v>
      </c>
      <c r="M2043" s="12">
        <f>IF(L2043=2012,M2042,M2042*(1+Data_FRED!C1905))</f>
        <v>1.8326999675884355</v>
      </c>
      <c r="N2043" s="4">
        <f t="shared" si="100"/>
        <v>1</v>
      </c>
      <c r="O2043" s="19">
        <f>+N2043*(Data_FRED!C1905)</f>
        <v>5.7998589924373595E-3</v>
      </c>
      <c r="P2043" s="12">
        <f t="shared" si="101"/>
        <v>0.91941784069977617</v>
      </c>
    </row>
    <row r="2044" spans="11:16" ht="12.5" x14ac:dyDescent="0.25">
      <c r="K2044" s="38">
        <v>43938</v>
      </c>
      <c r="L2044" s="4">
        <f t="shared" si="99"/>
        <v>2020</v>
      </c>
      <c r="M2044" s="12">
        <f>IF(L2044=2012,M2043,M2043*(1+Data_FRED!C1906))</f>
        <v>1.8811582574548666</v>
      </c>
      <c r="N2044" s="4">
        <f t="shared" si="100"/>
        <v>1</v>
      </c>
      <c r="O2044" s="19">
        <f>+N2044*(Data_FRED!C1906)</f>
        <v>2.6440929079185473E-2</v>
      </c>
      <c r="P2044" s="12">
        <f t="shared" si="101"/>
        <v>0.94372810261985673</v>
      </c>
    </row>
    <row r="2045" spans="11:16" ht="12.5" x14ac:dyDescent="0.25">
      <c r="K2045" s="38">
        <v>43941</v>
      </c>
      <c r="L2045" s="4">
        <f t="shared" si="99"/>
        <v>2020</v>
      </c>
      <c r="M2045" s="12">
        <f>IF(L2045=2012,M2044,M2044*(1+Data_FRED!C1907))</f>
        <v>1.8472169063464881</v>
      </c>
      <c r="N2045" s="4">
        <f t="shared" si="100"/>
        <v>1</v>
      </c>
      <c r="O2045" s="19">
        <f>+N2045*(Data_FRED!C1907)</f>
        <v>-1.8042794099790368E-2</v>
      </c>
      <c r="P2045" s="12">
        <f t="shared" si="101"/>
        <v>0.92670061077810084</v>
      </c>
    </row>
    <row r="2046" spans="11:16" ht="12.5" x14ac:dyDescent="0.25">
      <c r="K2046" s="38">
        <v>43942</v>
      </c>
      <c r="L2046" s="4">
        <f t="shared" si="99"/>
        <v>2020</v>
      </c>
      <c r="M2046" s="12">
        <f>IF(L2046=2012,M2045,M2045*(1+Data_FRED!C1908))</f>
        <v>1.7896665537035885</v>
      </c>
      <c r="N2046" s="4">
        <f t="shared" si="100"/>
        <v>1</v>
      </c>
      <c r="O2046" s="19">
        <f>+N2046*(Data_FRED!C1908)</f>
        <v>-3.1155167779795462E-2</v>
      </c>
      <c r="P2046" s="12">
        <f t="shared" si="101"/>
        <v>0.89782909776767017</v>
      </c>
    </row>
    <row r="2047" spans="11:16" ht="12.5" x14ac:dyDescent="0.25">
      <c r="K2047" s="38">
        <v>43943</v>
      </c>
      <c r="L2047" s="4">
        <f t="shared" si="99"/>
        <v>2020</v>
      </c>
      <c r="M2047" s="12">
        <f>IF(L2047=2012,M2046,M2046*(1+Data_FRED!C1909))</f>
        <v>1.8302406229433756</v>
      </c>
      <c r="N2047" s="4">
        <f t="shared" si="100"/>
        <v>1</v>
      </c>
      <c r="O2047" s="19">
        <f>+N2047*(Data_FRED!C1909)</f>
        <v>2.2671301062101197E-2</v>
      </c>
      <c r="P2047" s="12">
        <f t="shared" si="101"/>
        <v>0.91818405154547567</v>
      </c>
    </row>
    <row r="2048" spans="11:16" ht="12.5" x14ac:dyDescent="0.25">
      <c r="K2048" s="38">
        <v>43944</v>
      </c>
      <c r="L2048" s="4">
        <f t="shared" si="99"/>
        <v>2020</v>
      </c>
      <c r="M2048" s="12">
        <f>IF(L2048=2012,M2047,M2047*(1+Data_FRED!C1910))</f>
        <v>1.8292530906605751</v>
      </c>
      <c r="N2048" s="4">
        <f t="shared" si="100"/>
        <v>1</v>
      </c>
      <c r="O2048" s="19">
        <f>+N2048*(Data_FRED!C1910)</f>
        <v>-5.395641810268519E-4</v>
      </c>
      <c r="P2048" s="12">
        <f t="shared" si="101"/>
        <v>0.91768863231967157</v>
      </c>
    </row>
    <row r="2049" spans="11:16" ht="12.5" x14ac:dyDescent="0.25">
      <c r="K2049" s="38">
        <v>43945</v>
      </c>
      <c r="L2049" s="4">
        <f t="shared" si="99"/>
        <v>2020</v>
      </c>
      <c r="M2049" s="12">
        <f>IF(L2049=2012,M2048,M2048*(1+Data_FRED!C1911))</f>
        <v>1.8545372307713806</v>
      </c>
      <c r="N2049" s="4">
        <f t="shared" si="100"/>
        <v>1</v>
      </c>
      <c r="O2049" s="19">
        <f>+N2049*(Data_FRED!C1911)</f>
        <v>1.3822111461719605E-2</v>
      </c>
      <c r="P2049" s="12">
        <f t="shared" si="101"/>
        <v>0.93037302688274715</v>
      </c>
    </row>
    <row r="2050" spans="11:16" ht="12.5" x14ac:dyDescent="0.25">
      <c r="K2050" s="38">
        <v>43948</v>
      </c>
      <c r="L2050" s="4">
        <f t="shared" si="99"/>
        <v>2020</v>
      </c>
      <c r="M2050" s="12">
        <f>IF(L2050=2012,M2049,M2049*(1+Data_FRED!C1912))</f>
        <v>1.8816262178385659</v>
      </c>
      <c r="N2050" s="4">
        <f t="shared" si="100"/>
        <v>1</v>
      </c>
      <c r="O2050" s="19">
        <f>+N2050*(Data_FRED!C1912)</f>
        <v>1.4606871524449172E-2</v>
      </c>
      <c r="P2050" s="12">
        <f t="shared" si="101"/>
        <v>0.94396286615623637</v>
      </c>
    </row>
    <row r="2051" spans="11:16" ht="12.5" x14ac:dyDescent="0.25">
      <c r="K2051" s="38">
        <v>43949</v>
      </c>
      <c r="L2051" s="4">
        <f t="shared" si="99"/>
        <v>2020</v>
      </c>
      <c r="M2051" s="12">
        <f>IF(L2051=2012,M2050,M2050*(1+Data_FRED!C1913))</f>
        <v>1.8717361280257885</v>
      </c>
      <c r="N2051" s="4">
        <f t="shared" si="100"/>
        <v>1</v>
      </c>
      <c r="O2051" s="19">
        <f>+N2051*(Data_FRED!C1913)</f>
        <v>-5.2561394601198371E-3</v>
      </c>
      <c r="P2051" s="12">
        <f t="shared" si="101"/>
        <v>0.93900126568654474</v>
      </c>
    </row>
    <row r="2052" spans="11:16" ht="12.5" x14ac:dyDescent="0.25">
      <c r="K2052" s="38">
        <v>43950</v>
      </c>
      <c r="L2052" s="4">
        <f t="shared" si="99"/>
        <v>2020</v>
      </c>
      <c r="M2052" s="12">
        <f>IF(L2052=2012,M2051,M2051*(1+Data_FRED!C1914))</f>
        <v>1.9208442384296418</v>
      </c>
      <c r="N2052" s="4">
        <f t="shared" si="100"/>
        <v>1</v>
      </c>
      <c r="O2052" s="19">
        <f>+N2052*(Data_FRED!C1914)</f>
        <v>2.6236663207249239E-2</v>
      </c>
      <c r="P2052" s="12">
        <f t="shared" si="101"/>
        <v>0.96363752564554339</v>
      </c>
    </row>
    <row r="2053" spans="11:16" ht="12.5" x14ac:dyDescent="0.25">
      <c r="K2053" s="38">
        <v>43951</v>
      </c>
      <c r="L2053" s="4">
        <f t="shared" si="99"/>
        <v>2020</v>
      </c>
      <c r="M2053" s="12">
        <f>IF(L2053=2012,M2052,M2052*(1+Data_FRED!C1915))</f>
        <v>1.9030666011760902</v>
      </c>
      <c r="N2053" s="4">
        <f t="shared" si="100"/>
        <v>1</v>
      </c>
      <c r="O2053" s="19">
        <f>+N2053*(Data_FRED!C1915)</f>
        <v>-9.2551165252656598E-3</v>
      </c>
      <c r="P2053" s="12">
        <f t="shared" si="101"/>
        <v>0.95471894805757518</v>
      </c>
    </row>
    <row r="2054" spans="11:16" ht="12.5" x14ac:dyDescent="0.25">
      <c r="K2054" s="38">
        <v>43952</v>
      </c>
      <c r="L2054" s="4">
        <f t="shared" si="99"/>
        <v>2020</v>
      </c>
      <c r="M2054" s="12">
        <f>IF(L2054=2012,M2053,M2053*(1+Data_FRED!C1916))</f>
        <v>1.8489049057248854</v>
      </c>
      <c r="N2054" s="4">
        <f t="shared" si="100"/>
        <v>1</v>
      </c>
      <c r="O2054" s="19">
        <f>+N2054*(Data_FRED!C1916)</f>
        <v>-2.8460220686828817E-2</v>
      </c>
      <c r="P2054" s="12">
        <f t="shared" si="101"/>
        <v>0.92754743610195944</v>
      </c>
    </row>
    <row r="2055" spans="11:16" ht="12.5" x14ac:dyDescent="0.25">
      <c r="K2055" s="38">
        <v>43955</v>
      </c>
      <c r="L2055" s="4">
        <f t="shared" si="99"/>
        <v>2020</v>
      </c>
      <c r="M2055" s="12">
        <f>IF(L2055=2012,M2054,M2054*(1+Data_FRED!C1917))</f>
        <v>1.8567457642327059</v>
      </c>
      <c r="N2055" s="4">
        <f t="shared" si="100"/>
        <v>1</v>
      </c>
      <c r="O2055" s="19">
        <f>+N2055*(Data_FRED!C1917)</f>
        <v>4.2408122145938705E-3</v>
      </c>
      <c r="P2055" s="12">
        <f t="shared" si="101"/>
        <v>0.93148099059859579</v>
      </c>
    </row>
    <row r="2056" spans="11:16" ht="12.5" x14ac:dyDescent="0.25">
      <c r="K2056" s="38">
        <v>43956</v>
      </c>
      <c r="L2056" s="4">
        <f t="shared" si="99"/>
        <v>2020</v>
      </c>
      <c r="M2056" s="12">
        <f>IF(L2056=2012,M2055,M2055*(1+Data_FRED!C1918))</f>
        <v>1.8734563873389276</v>
      </c>
      <c r="N2056" s="4">
        <f t="shared" si="100"/>
        <v>1</v>
      </c>
      <c r="O2056" s="19">
        <f>+N2056*(Data_FRED!C1918)</f>
        <v>8.9999521895380505E-3</v>
      </c>
      <c r="P2056" s="12">
        <f t="shared" si="101"/>
        <v>0.93986427497944669</v>
      </c>
    </row>
    <row r="2057" spans="11:16" ht="12.5" x14ac:dyDescent="0.25">
      <c r="K2057" s="38">
        <v>43957</v>
      </c>
      <c r="L2057" s="4">
        <f t="shared" si="99"/>
        <v>2020</v>
      </c>
      <c r="M2057" s="12">
        <f>IF(L2057=2012,M2056,M2056*(1+Data_FRED!C1919))</f>
        <v>1.8603349359842067</v>
      </c>
      <c r="N2057" s="4">
        <f t="shared" si="100"/>
        <v>1</v>
      </c>
      <c r="O2057" s="19">
        <f>+N2057*(Data_FRED!C1919)</f>
        <v>-7.0038733986003436E-3</v>
      </c>
      <c r="P2057" s="12">
        <f t="shared" si="101"/>
        <v>0.93328158458562338</v>
      </c>
    </row>
    <row r="2058" spans="11:16" ht="12.5" x14ac:dyDescent="0.25">
      <c r="K2058" s="38">
        <v>43958</v>
      </c>
      <c r="L2058" s="4">
        <f t="shared" si="99"/>
        <v>2020</v>
      </c>
      <c r="M2058" s="12">
        <f>IF(L2058=2012,M2057,M2057*(1+Data_FRED!C1920))</f>
        <v>1.8816152118148755</v>
      </c>
      <c r="N2058" s="4">
        <f t="shared" si="100"/>
        <v>1</v>
      </c>
      <c r="O2058" s="19">
        <f>+N2058*(Data_FRED!C1920)</f>
        <v>1.1438948664053582E-2</v>
      </c>
      <c r="P2058" s="12">
        <f t="shared" si="101"/>
        <v>0.94395734472080495</v>
      </c>
    </row>
    <row r="2059" spans="11:16" ht="12.5" x14ac:dyDescent="0.25">
      <c r="K2059" s="38">
        <v>43959</v>
      </c>
      <c r="L2059" s="4">
        <f t="shared" si="99"/>
        <v>2020</v>
      </c>
      <c r="M2059" s="12">
        <f>IF(L2059=2012,M2058,M2058*(1+Data_FRED!C1921))</f>
        <v>1.9130960606905647</v>
      </c>
      <c r="N2059" s="4">
        <f t="shared" si="100"/>
        <v>1</v>
      </c>
      <c r="O2059" s="19">
        <f>+N2059*(Data_FRED!C1921)</f>
        <v>1.6730758062550522E-2</v>
      </c>
      <c r="P2059" s="12">
        <f t="shared" si="101"/>
        <v>0.95975046667669628</v>
      </c>
    </row>
    <row r="2060" spans="11:16" ht="12.5" x14ac:dyDescent="0.25">
      <c r="K2060" s="38">
        <v>43962</v>
      </c>
      <c r="L2060" s="4">
        <f t="shared" si="99"/>
        <v>2020</v>
      </c>
      <c r="M2060" s="12">
        <f>IF(L2060=2012,M2059,M2059*(1+Data_FRED!C1922))</f>
        <v>1.9134355793195925</v>
      </c>
      <c r="N2060" s="4">
        <f t="shared" si="100"/>
        <v>1</v>
      </c>
      <c r="O2060" s="19">
        <f>+N2060*(Data_FRED!C1922)</f>
        <v>1.7747076898242637E-4</v>
      </c>
      <c r="P2060" s="12">
        <f t="shared" si="101"/>
        <v>0.95992079433004851</v>
      </c>
    </row>
    <row r="2061" spans="11:16" ht="12.5" x14ac:dyDescent="0.25">
      <c r="K2061" s="38">
        <v>43963</v>
      </c>
      <c r="L2061" s="4">
        <f t="shared" si="99"/>
        <v>2020</v>
      </c>
      <c r="M2061" s="12">
        <f>IF(L2061=2012,M2060,M2060*(1+Data_FRED!C1923))</f>
        <v>1.873716882824632</v>
      </c>
      <c r="N2061" s="4">
        <f t="shared" si="100"/>
        <v>1</v>
      </c>
      <c r="O2061" s="19">
        <f>+N2061*(Data_FRED!C1923)</f>
        <v>-2.0757791338386403E-2</v>
      </c>
      <c r="P2061" s="12">
        <f t="shared" si="101"/>
        <v>0.93999495877996719</v>
      </c>
    </row>
    <row r="2062" spans="11:16" ht="12.5" x14ac:dyDescent="0.25">
      <c r="K2062" s="38">
        <v>43964</v>
      </c>
      <c r="L2062" s="4">
        <f t="shared" si="99"/>
        <v>2020</v>
      </c>
      <c r="M2062" s="12">
        <f>IF(L2062=2012,M2061,M2061*(1+Data_FRED!C1924))</f>
        <v>1.8407076953292394</v>
      </c>
      <c r="N2062" s="4">
        <f t="shared" si="100"/>
        <v>1</v>
      </c>
      <c r="O2062" s="19">
        <f>+N2062*(Data_FRED!C1924)</f>
        <v>-1.7616955794106534E-2</v>
      </c>
      <c r="P2062" s="12">
        <f t="shared" si="101"/>
        <v>0.92343510914445759</v>
      </c>
    </row>
    <row r="2063" spans="11:16" ht="12.5" x14ac:dyDescent="0.25">
      <c r="K2063" s="38">
        <v>43965</v>
      </c>
      <c r="L2063" s="4">
        <f t="shared" si="99"/>
        <v>2020</v>
      </c>
      <c r="M2063" s="12">
        <f>IF(L2063=2012,M2062,M2062*(1+Data_FRED!C1925))</f>
        <v>1.8618002135113392</v>
      </c>
      <c r="N2063" s="4">
        <f t="shared" si="100"/>
        <v>1</v>
      </c>
      <c r="O2063" s="19">
        <f>+N2063*(Data_FRED!C1925)</f>
        <v>1.1458917804071491E-2</v>
      </c>
      <c r="P2063" s="12">
        <f t="shared" si="101"/>
        <v>0.93401667615753781</v>
      </c>
    </row>
    <row r="2064" spans="11:16" ht="12.5" x14ac:dyDescent="0.25">
      <c r="K2064" s="38">
        <v>43966</v>
      </c>
      <c r="L2064" s="4">
        <f t="shared" si="99"/>
        <v>2020</v>
      </c>
      <c r="M2064" s="12">
        <f>IF(L2064=2012,M2063,M2063*(1+Data_FRED!C1926))</f>
        <v>1.8690960355873323</v>
      </c>
      <c r="N2064" s="4">
        <f t="shared" si="100"/>
        <v>1</v>
      </c>
      <c r="O2064" s="19">
        <f>+N2064*(Data_FRED!C1926)</f>
        <v>3.9186922544353266E-3</v>
      </c>
      <c r="P2064" s="12">
        <f t="shared" si="101"/>
        <v>0.9376768000719099</v>
      </c>
    </row>
    <row r="2065" spans="11:16" ht="12.5" x14ac:dyDescent="0.25">
      <c r="K2065" s="38">
        <v>43969</v>
      </c>
      <c r="L2065" s="4">
        <f t="shared" ref="L2065:L2128" si="102">+YEAR(K2065)</f>
        <v>2020</v>
      </c>
      <c r="M2065" s="12">
        <f>IF(L2065=2012,M2064,M2064*(1+Data_FRED!C1927))</f>
        <v>1.9270664630860466</v>
      </c>
      <c r="N2065" s="4">
        <f t="shared" ref="N2065:N2128" si="103">+SUMIF($C$143:$C$153,L2065,$D$143:$D$153)</f>
        <v>1</v>
      </c>
      <c r="O2065" s="19">
        <f>+N2065*(Data_FRED!C1927)</f>
        <v>3.1015221473356874E-2</v>
      </c>
      <c r="P2065" s="12">
        <f t="shared" ref="P2065:P2128" si="104">P2064*(1+O2065)</f>
        <v>0.96675905369656867</v>
      </c>
    </row>
    <row r="2066" spans="11:16" ht="12.5" x14ac:dyDescent="0.25">
      <c r="K2066" s="38">
        <v>43970</v>
      </c>
      <c r="L2066" s="4">
        <f t="shared" si="102"/>
        <v>2020</v>
      </c>
      <c r="M2066" s="12">
        <f>IF(L2066=2012,M2065,M2065*(1+Data_FRED!C1928))</f>
        <v>1.9067556500340088</v>
      </c>
      <c r="N2066" s="4">
        <f t="shared" si="103"/>
        <v>1</v>
      </c>
      <c r="O2066" s="19">
        <f>+N2066*(Data_FRED!C1928)</f>
        <v>-1.0539757419425795E-2</v>
      </c>
      <c r="P2066" s="12">
        <f t="shared" si="104"/>
        <v>0.95656964778757314</v>
      </c>
    </row>
    <row r="2067" spans="11:16" ht="12.5" x14ac:dyDescent="0.25">
      <c r="K2067" s="38">
        <v>43971</v>
      </c>
      <c r="L2067" s="4">
        <f t="shared" si="102"/>
        <v>2020</v>
      </c>
      <c r="M2067" s="12">
        <f>IF(L2067=2012,M2066,M2066*(1+Data_FRED!C1929))</f>
        <v>1.9382436877895575</v>
      </c>
      <c r="N2067" s="4">
        <f t="shared" si="103"/>
        <v>1</v>
      </c>
      <c r="O2067" s="19">
        <f>+N2067*(Data_FRED!C1929)</f>
        <v>1.6513934417861521E-2</v>
      </c>
      <c r="P2067" s="12">
        <f t="shared" si="104"/>
        <v>0.97236637621725408</v>
      </c>
    </row>
    <row r="2068" spans="11:16" ht="12.5" x14ac:dyDescent="0.25">
      <c r="K2068" s="38">
        <v>43972</v>
      </c>
      <c r="L2068" s="4">
        <f t="shared" si="102"/>
        <v>2020</v>
      </c>
      <c r="M2068" s="12">
        <f>IF(L2068=2012,M2067,M2067*(1+Data_FRED!C1930))</f>
        <v>1.9231177591198287</v>
      </c>
      <c r="N2068" s="4">
        <f t="shared" si="103"/>
        <v>1</v>
      </c>
      <c r="O2068" s="19">
        <f>+N2068*(Data_FRED!C1930)</f>
        <v>-7.803935472623133E-3</v>
      </c>
      <c r="P2068" s="12">
        <f t="shared" si="104"/>
        <v>0.9647780917615062</v>
      </c>
    </row>
    <row r="2069" spans="11:16" ht="12.5" x14ac:dyDescent="0.25">
      <c r="K2069" s="38">
        <v>43973</v>
      </c>
      <c r="L2069" s="4">
        <f t="shared" si="102"/>
        <v>2020</v>
      </c>
      <c r="M2069" s="12">
        <f>IF(L2069=2012,M2068,M2068*(1+Data_FRED!C1931))</f>
        <v>1.9276389426629017</v>
      </c>
      <c r="N2069" s="4">
        <f t="shared" si="103"/>
        <v>1</v>
      </c>
      <c r="O2069" s="19">
        <f>+N2069*(Data_FRED!C1931)</f>
        <v>2.3509655202508628E-3</v>
      </c>
      <c r="P2069" s="12">
        <f t="shared" si="104"/>
        <v>0.96704625178993098</v>
      </c>
    </row>
    <row r="2070" spans="11:16" ht="12.5" x14ac:dyDescent="0.25">
      <c r="K2070" s="38">
        <v>43977</v>
      </c>
      <c r="L2070" s="4">
        <f t="shared" si="102"/>
        <v>2020</v>
      </c>
      <c r="M2070" s="12">
        <f>IF(L2070=2012,M2069,M2069*(1+Data_FRED!C1932))</f>
        <v>1.951183629695534</v>
      </c>
      <c r="N2070" s="4">
        <f t="shared" si="103"/>
        <v>1</v>
      </c>
      <c r="O2070" s="19">
        <f>+N2070*(Data_FRED!C1932)</f>
        <v>1.2214261971750162E-2</v>
      </c>
      <c r="P2070" s="12">
        <f t="shared" si="104"/>
        <v>0.97885800804809231</v>
      </c>
    </row>
    <row r="2071" spans="11:16" ht="12.5" x14ac:dyDescent="0.25">
      <c r="K2071" s="38">
        <v>43978</v>
      </c>
      <c r="L2071" s="4">
        <f t="shared" si="102"/>
        <v>2020</v>
      </c>
      <c r="M2071" s="12">
        <f>IF(L2071=2012,M2070,M2070*(1+Data_FRED!C1933))</f>
        <v>1.9799021115422466</v>
      </c>
      <c r="N2071" s="4">
        <f t="shared" si="103"/>
        <v>1</v>
      </c>
      <c r="O2071" s="19">
        <f>+N2071*(Data_FRED!C1933)</f>
        <v>1.4718492616296689E-2</v>
      </c>
      <c r="P2071" s="12">
        <f t="shared" si="104"/>
        <v>0.99326532241195098</v>
      </c>
    </row>
    <row r="2072" spans="11:16" ht="12.5" x14ac:dyDescent="0.25">
      <c r="K2072" s="38">
        <v>43979</v>
      </c>
      <c r="L2072" s="4">
        <f t="shared" si="102"/>
        <v>2020</v>
      </c>
      <c r="M2072" s="12">
        <f>IF(L2072=2012,M2071,M2071*(1+Data_FRED!C1934))</f>
        <v>1.9757241785811102</v>
      </c>
      <c r="N2072" s="4">
        <f t="shared" si="103"/>
        <v>1</v>
      </c>
      <c r="O2072" s="19">
        <f>+N2072*(Data_FRED!C1934)</f>
        <v>-2.1101714760443074E-3</v>
      </c>
      <c r="P2072" s="12">
        <f t="shared" si="104"/>
        <v>0.99116936226045338</v>
      </c>
    </row>
    <row r="2073" spans="11:16" ht="12.5" x14ac:dyDescent="0.25">
      <c r="K2073" s="38">
        <v>43980</v>
      </c>
      <c r="L2073" s="4">
        <f t="shared" si="102"/>
        <v>2020</v>
      </c>
      <c r="M2073" s="12">
        <f>IF(L2073=2012,M2072,M2072*(1+Data_FRED!C1935))</f>
        <v>1.9852091717155051</v>
      </c>
      <c r="N2073" s="4">
        <f t="shared" si="103"/>
        <v>1</v>
      </c>
      <c r="O2073" s="19">
        <f>+N2073*(Data_FRED!C1935)</f>
        <v>4.8007678588045241E-3</v>
      </c>
      <c r="P2073" s="12">
        <f t="shared" si="104"/>
        <v>0.99592773627742504</v>
      </c>
    </row>
    <row r="2074" spans="11:16" ht="12.5" x14ac:dyDescent="0.25">
      <c r="K2074" s="38">
        <v>43983</v>
      </c>
      <c r="L2074" s="4">
        <f t="shared" si="102"/>
        <v>2020</v>
      </c>
      <c r="M2074" s="12">
        <f>IF(L2074=2012,M2073,M2073*(1+Data_FRED!C1936))</f>
        <v>1.992642275507331</v>
      </c>
      <c r="N2074" s="4">
        <f t="shared" si="103"/>
        <v>1</v>
      </c>
      <c r="O2074" s="19">
        <f>+N2074*(Data_FRED!C1936)</f>
        <v>3.744242117017055E-3</v>
      </c>
      <c r="P2074" s="12">
        <f t="shared" si="104"/>
        <v>0.99965673085310047</v>
      </c>
    </row>
    <row r="2075" spans="11:16" ht="12.5" x14ac:dyDescent="0.25">
      <c r="K2075" s="38">
        <v>43984</v>
      </c>
      <c r="L2075" s="4">
        <f t="shared" si="102"/>
        <v>2020</v>
      </c>
      <c r="M2075" s="12">
        <f>IF(L2075=2012,M2074,M2074*(1+Data_FRED!C1937))</f>
        <v>2.008936666747589</v>
      </c>
      <c r="N2075" s="4">
        <f t="shared" si="103"/>
        <v>1</v>
      </c>
      <c r="O2075" s="19">
        <f>+N2075*(Data_FRED!C1937)</f>
        <v>8.177278702023465E-3</v>
      </c>
      <c r="P2075" s="12">
        <f t="shared" si="104"/>
        <v>1.0078312025476401</v>
      </c>
    </row>
    <row r="2076" spans="11:16" ht="12.5" x14ac:dyDescent="0.25">
      <c r="K2076" s="38">
        <v>43985</v>
      </c>
      <c r="L2076" s="4">
        <f t="shared" si="102"/>
        <v>2020</v>
      </c>
      <c r="M2076" s="12">
        <f>IF(L2076=2012,M2075,M2075*(1+Data_FRED!C1938))</f>
        <v>2.0361711290111506</v>
      </c>
      <c r="N2076" s="4">
        <f t="shared" si="103"/>
        <v>1</v>
      </c>
      <c r="O2076" s="19">
        <f>+N2076*(Data_FRED!C1938)</f>
        <v>1.3556655475681826E-2</v>
      </c>
      <c r="P2076" s="12">
        <f t="shared" si="104"/>
        <v>1.0214940229382206</v>
      </c>
    </row>
    <row r="2077" spans="11:16" ht="12.5" x14ac:dyDescent="0.25">
      <c r="K2077" s="38">
        <v>43986</v>
      </c>
      <c r="L2077" s="4">
        <f t="shared" si="102"/>
        <v>2020</v>
      </c>
      <c r="M2077" s="12">
        <f>IF(L2077=2012,M2076,M2076*(1+Data_FRED!C1939))</f>
        <v>2.0293003079005825</v>
      </c>
      <c r="N2077" s="4">
        <f t="shared" si="103"/>
        <v>1</v>
      </c>
      <c r="O2077" s="19">
        <f>+N2077*(Data_FRED!C1939)</f>
        <v>-3.3743829350457951E-3</v>
      </c>
      <c r="P2077" s="12">
        <f t="shared" si="104"/>
        <v>1.0180471109389666</v>
      </c>
    </row>
    <row r="2078" spans="11:16" ht="12.5" x14ac:dyDescent="0.25">
      <c r="K2078" s="38">
        <v>43987</v>
      </c>
      <c r="L2078" s="4">
        <f t="shared" si="102"/>
        <v>2020</v>
      </c>
      <c r="M2078" s="12">
        <f>IF(L2078=2012,M2077,M2077*(1+Data_FRED!C1940))</f>
        <v>2.0818065571924538</v>
      </c>
      <c r="N2078" s="4">
        <f t="shared" si="103"/>
        <v>1</v>
      </c>
      <c r="O2078" s="19">
        <f>+N2078*(Data_FRED!C1940)</f>
        <v>2.5874065601552972E-2</v>
      </c>
      <c r="P2078" s="12">
        <f t="shared" si="104"/>
        <v>1.0443881286728729</v>
      </c>
    </row>
    <row r="2079" spans="11:16" ht="12.5" x14ac:dyDescent="0.25">
      <c r="K2079" s="38">
        <v>43990</v>
      </c>
      <c r="L2079" s="4">
        <f t="shared" si="102"/>
        <v>2020</v>
      </c>
      <c r="M2079" s="12">
        <f>IF(L2079=2012,M2078,M2078*(1+Data_FRED!C1941))</f>
        <v>2.1067250910132831</v>
      </c>
      <c r="N2079" s="4">
        <f t="shared" si="103"/>
        <v>1</v>
      </c>
      <c r="O2079" s="19">
        <f>+N2079*(Data_FRED!C1941)</f>
        <v>1.1969668235859062E-2</v>
      </c>
      <c r="P2079" s="12">
        <f t="shared" si="104"/>
        <v>1.0568891080825569</v>
      </c>
    </row>
    <row r="2080" spans="11:16" ht="12.5" x14ac:dyDescent="0.25">
      <c r="K2080" s="38">
        <v>43991</v>
      </c>
      <c r="L2080" s="4">
        <f t="shared" si="102"/>
        <v>2020</v>
      </c>
      <c r="M2080" s="12">
        <f>IF(L2080=2012,M2079,M2079*(1+Data_FRED!C1942))</f>
        <v>2.0902299489858058</v>
      </c>
      <c r="N2080" s="4">
        <f t="shared" si="103"/>
        <v>1</v>
      </c>
      <c r="O2080" s="19">
        <f>+N2080*(Data_FRED!C1942)</f>
        <v>-7.8297553381980623E-3</v>
      </c>
      <c r="P2080" s="12">
        <f t="shared" si="104"/>
        <v>1.0486139249466642</v>
      </c>
    </row>
    <row r="2081" spans="11:16" ht="12.5" x14ac:dyDescent="0.25">
      <c r="K2081" s="38">
        <v>43992</v>
      </c>
      <c r="L2081" s="4">
        <f t="shared" si="102"/>
        <v>2020</v>
      </c>
      <c r="M2081" s="12">
        <f>IF(L2081=2012,M2080,M2080*(1+Data_FRED!C1943))</f>
        <v>2.0790947853345609</v>
      </c>
      <c r="N2081" s="4">
        <f t="shared" si="103"/>
        <v>1</v>
      </c>
      <c r="O2081" s="19">
        <f>+N2081*(Data_FRED!C1943)</f>
        <v>-5.3272433765708446E-3</v>
      </c>
      <c r="P2081" s="12">
        <f t="shared" si="104"/>
        <v>1.0430277033604121</v>
      </c>
    </row>
    <row r="2082" spans="11:16" ht="12.5" x14ac:dyDescent="0.25">
      <c r="K2082" s="38">
        <v>43993</v>
      </c>
      <c r="L2082" s="4">
        <f t="shared" si="102"/>
        <v>2020</v>
      </c>
      <c r="M2082" s="12">
        <f>IF(L2082=2012,M2081,M2081*(1+Data_FRED!C1944))</f>
        <v>1.9527840404898722</v>
      </c>
      <c r="N2082" s="4">
        <f t="shared" si="103"/>
        <v>1</v>
      </c>
      <c r="O2082" s="19">
        <f>+N2082*(Data_FRED!C1944)</f>
        <v>-6.0752759198692892E-2</v>
      </c>
      <c r="P2082" s="12">
        <f t="shared" si="104"/>
        <v>0.97966089246059118</v>
      </c>
    </row>
    <row r="2083" spans="11:16" ht="12.5" x14ac:dyDescent="0.25">
      <c r="K2083" s="38">
        <v>43994</v>
      </c>
      <c r="L2083" s="4">
        <f t="shared" si="102"/>
        <v>2020</v>
      </c>
      <c r="M2083" s="12">
        <f>IF(L2083=2012,M2082,M2082*(1+Data_FRED!C1945))</f>
        <v>1.9781239517778197</v>
      </c>
      <c r="N2083" s="4">
        <f t="shared" si="103"/>
        <v>1</v>
      </c>
      <c r="O2083" s="19">
        <f>+N2083*(Data_FRED!C1945)</f>
        <v>1.2976299868566436E-2</v>
      </c>
      <c r="P2083" s="12">
        <f t="shared" si="104"/>
        <v>0.99237326597066733</v>
      </c>
    </row>
    <row r="2084" spans="11:16" ht="12.5" x14ac:dyDescent="0.25">
      <c r="K2084" s="38">
        <v>43997</v>
      </c>
      <c r="L2084" s="4">
        <f t="shared" si="102"/>
        <v>2020</v>
      </c>
      <c r="M2084" s="12">
        <f>IF(L2084=2012,M2083,M2083*(1+Data_FRED!C1946))</f>
        <v>1.9944985679477654</v>
      </c>
      <c r="N2084" s="4">
        <f t="shared" si="103"/>
        <v>1</v>
      </c>
      <c r="O2084" s="19">
        <f>+N2084*(Data_FRED!C1946)</f>
        <v>8.277851423430304E-3</v>
      </c>
      <c r="P2084" s="12">
        <f t="shared" si="104"/>
        <v>1.0005879844229568</v>
      </c>
    </row>
    <row r="2085" spans="11:16" ht="12.5" x14ac:dyDescent="0.25">
      <c r="K2085" s="38">
        <v>43998</v>
      </c>
      <c r="L2085" s="4">
        <f t="shared" si="102"/>
        <v>2020</v>
      </c>
      <c r="M2085" s="12">
        <f>IF(L2085=2012,M2084,M2084*(1+Data_FRED!C1947))</f>
        <v>2.0319649934865858</v>
      </c>
      <c r="N2085" s="4">
        <f t="shared" si="103"/>
        <v>1</v>
      </c>
      <c r="O2085" s="19">
        <f>+N2085*(Data_FRED!C1947)</f>
        <v>1.878488465267299E-2</v>
      </c>
      <c r="P2085" s="12">
        <f t="shared" si="104"/>
        <v>1.0193839142951926</v>
      </c>
    </row>
    <row r="2086" spans="11:16" ht="12.5" x14ac:dyDescent="0.25">
      <c r="K2086" s="38">
        <v>43999</v>
      </c>
      <c r="L2086" s="4">
        <f t="shared" si="102"/>
        <v>2020</v>
      </c>
      <c r="M2086" s="12">
        <f>IF(L2086=2012,M2085,M2085*(1+Data_FRED!C1948))</f>
        <v>2.0246361098261896</v>
      </c>
      <c r="N2086" s="4">
        <f t="shared" si="103"/>
        <v>1</v>
      </c>
      <c r="O2086" s="19">
        <f>+N2086*(Data_FRED!C1948)</f>
        <v>-3.6067962213368692E-3</v>
      </c>
      <c r="P2086" s="12">
        <f t="shared" si="104"/>
        <v>1.015707204245021</v>
      </c>
    </row>
    <row r="2087" spans="11:16" ht="12.5" x14ac:dyDescent="0.25">
      <c r="K2087" s="38">
        <v>44000</v>
      </c>
      <c r="L2087" s="4">
        <f t="shared" si="102"/>
        <v>2020</v>
      </c>
      <c r="M2087" s="12">
        <f>IF(L2087=2012,M2086,M2086*(1+Data_FRED!C1949))</f>
        <v>2.0258387680824961</v>
      </c>
      <c r="N2087" s="4">
        <f t="shared" si="103"/>
        <v>1</v>
      </c>
      <c r="O2087" s="19">
        <f>+N2087*(Data_FRED!C1949)</f>
        <v>5.9401205504019245E-4</v>
      </c>
      <c r="P2087" s="12">
        <f t="shared" si="104"/>
        <v>1.0163105465687339</v>
      </c>
    </row>
    <row r="2088" spans="11:16" ht="12.5" x14ac:dyDescent="0.25">
      <c r="K2088" s="38">
        <v>44001</v>
      </c>
      <c r="L2088" s="4">
        <f t="shared" si="102"/>
        <v>2020</v>
      </c>
      <c r="M2088" s="12">
        <f>IF(L2088=2012,M2087,M2087*(1+Data_FRED!C1950))</f>
        <v>2.0143614145999003</v>
      </c>
      <c r="N2088" s="4">
        <f t="shared" si="103"/>
        <v>1</v>
      </c>
      <c r="O2088" s="19">
        <f>+N2088*(Data_FRED!C1950)</f>
        <v>-5.6654822009647747E-3</v>
      </c>
      <c r="P2088" s="12">
        <f t="shared" si="104"/>
        <v>1.010552657256496</v>
      </c>
    </row>
    <row r="2089" spans="11:16" ht="12.5" x14ac:dyDescent="0.25">
      <c r="K2089" s="38">
        <v>44004</v>
      </c>
      <c r="L2089" s="4">
        <f t="shared" si="102"/>
        <v>2020</v>
      </c>
      <c r="M2089" s="12">
        <f>IF(L2089=2012,M2088,M2088*(1+Data_FRED!C1951))</f>
        <v>2.0274025025786915</v>
      </c>
      <c r="N2089" s="4">
        <f t="shared" si="103"/>
        <v>1</v>
      </c>
      <c r="O2089" s="19">
        <f>+N2089*(Data_FRED!C1951)</f>
        <v>6.4740556904391263E-3</v>
      </c>
      <c r="P2089" s="12">
        <f t="shared" si="104"/>
        <v>1.0170950314376956</v>
      </c>
    </row>
    <row r="2090" spans="11:16" ht="12.5" x14ac:dyDescent="0.25">
      <c r="K2090" s="38">
        <v>44005</v>
      </c>
      <c r="L2090" s="4">
        <f t="shared" si="102"/>
        <v>2020</v>
      </c>
      <c r="M2090" s="12">
        <f>IF(L2090=2012,M2089,M2089*(1+Data_FRED!C1952))</f>
        <v>2.0361166661139447</v>
      </c>
      <c r="N2090" s="4">
        <f t="shared" si="103"/>
        <v>1</v>
      </c>
      <c r="O2090" s="19">
        <f>+N2090*(Data_FRED!C1952)</f>
        <v>4.2981911703125365E-3</v>
      </c>
      <c r="P2090" s="12">
        <f t="shared" si="104"/>
        <v>1.0214667003211899</v>
      </c>
    </row>
    <row r="2091" spans="11:16" ht="12.5" x14ac:dyDescent="0.25">
      <c r="K2091" s="38">
        <v>44006</v>
      </c>
      <c r="L2091" s="4">
        <f t="shared" si="102"/>
        <v>2020</v>
      </c>
      <c r="M2091" s="12">
        <f>IF(L2091=2012,M2090,M2090*(1+Data_FRED!C1953))</f>
        <v>1.982780022512683</v>
      </c>
      <c r="N2091" s="4">
        <f t="shared" si="103"/>
        <v>1</v>
      </c>
      <c r="O2091" s="19">
        <f>+N2091*(Data_FRED!C1953)</f>
        <v>-2.6195278732754491E-2</v>
      </c>
      <c r="P2091" s="12">
        <f t="shared" si="104"/>
        <v>0.99470909539004937</v>
      </c>
    </row>
    <row r="2092" spans="11:16" ht="12.5" x14ac:dyDescent="0.25">
      <c r="K2092" s="38">
        <v>44007</v>
      </c>
      <c r="L2092" s="4">
        <f t="shared" si="102"/>
        <v>2020</v>
      </c>
      <c r="M2092" s="12">
        <f>IF(L2092=2012,M2091,M2091*(1+Data_FRED!C1954))</f>
        <v>2.0043920276849003</v>
      </c>
      <c r="N2092" s="4">
        <f t="shared" si="103"/>
        <v>1</v>
      </c>
      <c r="O2092" s="19">
        <f>+N2092*(Data_FRED!C1954)</f>
        <v>1.0899850173409288E-2</v>
      </c>
      <c r="P2092" s="12">
        <f t="shared" si="104"/>
        <v>1.0055512754959284</v>
      </c>
    </row>
    <row r="2093" spans="11:16" ht="12.5" x14ac:dyDescent="0.25">
      <c r="K2093" s="38">
        <v>44008</v>
      </c>
      <c r="L2093" s="4">
        <f t="shared" si="102"/>
        <v>2020</v>
      </c>
      <c r="M2093" s="12">
        <f>IF(L2093=2012,M2092,M2092*(1+Data_FRED!C1955))</f>
        <v>1.9552338775811273</v>
      </c>
      <c r="N2093" s="4">
        <f t="shared" si="103"/>
        <v>1</v>
      </c>
      <c r="O2093" s="19">
        <f>+N2093*(Data_FRED!C1955)</f>
        <v>-2.4525217335129464E-2</v>
      </c>
      <c r="P2093" s="12">
        <f t="shared" si="104"/>
        <v>0.98088991192277408</v>
      </c>
    </row>
    <row r="2094" spans="11:16" ht="12.5" x14ac:dyDescent="0.25">
      <c r="K2094" s="38">
        <v>44011</v>
      </c>
      <c r="L2094" s="4">
        <f t="shared" si="102"/>
        <v>2020</v>
      </c>
      <c r="M2094" s="12">
        <f>IF(L2094=2012,M2093,M2093*(1+Data_FRED!C1956))</f>
        <v>1.9837390514996396</v>
      </c>
      <c r="N2094" s="4">
        <f t="shared" si="103"/>
        <v>1</v>
      </c>
      <c r="O2094" s="19">
        <f>+N2094*(Data_FRED!C1956)</f>
        <v>1.4578907539069857E-2</v>
      </c>
      <c r="P2094" s="12">
        <f t="shared" si="104"/>
        <v>0.99519021525470264</v>
      </c>
    </row>
    <row r="2095" spans="11:16" ht="12.5" x14ac:dyDescent="0.25">
      <c r="K2095" s="38">
        <v>44012</v>
      </c>
      <c r="L2095" s="4">
        <f t="shared" si="102"/>
        <v>2020</v>
      </c>
      <c r="M2095" s="12">
        <f>IF(L2095=2012,M2094,M2094*(1+Data_FRED!C1957))</f>
        <v>2.0140750509252698</v>
      </c>
      <c r="N2095" s="4">
        <f t="shared" si="103"/>
        <v>1</v>
      </c>
      <c r="O2095" s="19">
        <f>+N2095*(Data_FRED!C1957)</f>
        <v>1.529233363768146E-2</v>
      </c>
      <c r="P2095" s="12">
        <f t="shared" si="104"/>
        <v>1.0104089960593337</v>
      </c>
    </row>
    <row r="2096" spans="11:16" ht="12.5" x14ac:dyDescent="0.25">
      <c r="K2096" s="38">
        <v>44013</v>
      </c>
      <c r="L2096" s="4">
        <f t="shared" si="102"/>
        <v>2020</v>
      </c>
      <c r="M2096" s="12">
        <f>IF(L2096=2012,M2095,M2095*(1+Data_FRED!C1958))</f>
        <v>2.0241646446847632</v>
      </c>
      <c r="N2096" s="4">
        <f t="shared" si="103"/>
        <v>1</v>
      </c>
      <c r="O2096" s="19">
        <f>+N2096*(Data_FRED!C1958)</f>
        <v>5.0095420996641308E-3</v>
      </c>
      <c r="P2096" s="12">
        <f t="shared" si="104"/>
        <v>1.0154706824629722</v>
      </c>
    </row>
    <row r="2097" spans="11:16" ht="12.5" x14ac:dyDescent="0.25">
      <c r="K2097" s="38">
        <v>44014</v>
      </c>
      <c r="L2097" s="4">
        <f t="shared" si="102"/>
        <v>2020</v>
      </c>
      <c r="M2097" s="12">
        <f>IF(L2097=2012,M2096,M2096*(1+Data_FRED!C1959))</f>
        <v>2.0333361383994215</v>
      </c>
      <c r="N2097" s="4">
        <f t="shared" si="103"/>
        <v>1</v>
      </c>
      <c r="O2097" s="19">
        <f>+N2097*(Data_FRED!C1959)</f>
        <v>4.5310018326532803E-3</v>
      </c>
      <c r="P2097" s="12">
        <f t="shared" si="104"/>
        <v>1.0200717819862175</v>
      </c>
    </row>
    <row r="2098" spans="11:16" ht="12.5" x14ac:dyDescent="0.25">
      <c r="K2098" s="38">
        <v>44018</v>
      </c>
      <c r="L2098" s="4">
        <f t="shared" si="102"/>
        <v>2020</v>
      </c>
      <c r="M2098" s="12">
        <f>IF(L2098=2012,M2097,M2097*(1+Data_FRED!C1960))</f>
        <v>2.0653753003692019</v>
      </c>
      <c r="N2098" s="4">
        <f t="shared" si="103"/>
        <v>1</v>
      </c>
      <c r="O2098" s="19">
        <f>+N2098*(Data_FRED!C1960)</f>
        <v>1.5756943165826313E-2</v>
      </c>
      <c r="P2098" s="12">
        <f t="shared" si="104"/>
        <v>1.0361449950800374</v>
      </c>
    </row>
    <row r="2099" spans="11:16" ht="12.5" x14ac:dyDescent="0.25">
      <c r="K2099" s="38">
        <v>44019</v>
      </c>
      <c r="L2099" s="4">
        <f t="shared" si="102"/>
        <v>2020</v>
      </c>
      <c r="M2099" s="12">
        <f>IF(L2099=2012,M2098,M2098*(1+Data_FRED!C1961))</f>
        <v>2.0429091623290483</v>
      </c>
      <c r="N2099" s="4">
        <f t="shared" si="103"/>
        <v>1</v>
      </c>
      <c r="O2099" s="19">
        <f>+N2099*(Data_FRED!C1961)</f>
        <v>-1.0877508816987262E-2</v>
      </c>
      <c r="P2099" s="12">
        <f t="shared" si="104"/>
        <v>1.024874318760377</v>
      </c>
    </row>
    <row r="2100" spans="11:16" ht="12.5" x14ac:dyDescent="0.25">
      <c r="K2100" s="38">
        <v>44020</v>
      </c>
      <c r="L2100" s="4">
        <f t="shared" si="102"/>
        <v>2020</v>
      </c>
      <c r="M2100" s="12">
        <f>IF(L2100=2012,M2099,M2099*(1+Data_FRED!C1962))</f>
        <v>2.0588377791666015</v>
      </c>
      <c r="N2100" s="4">
        <f t="shared" si="103"/>
        <v>1</v>
      </c>
      <c r="O2100" s="19">
        <f>+N2100*(Data_FRED!C1962)</f>
        <v>7.7970264812917862E-3</v>
      </c>
      <c r="P2100" s="12">
        <f t="shared" si="104"/>
        <v>1.0328652909637477</v>
      </c>
    </row>
    <row r="2101" spans="11:16" ht="12.5" x14ac:dyDescent="0.25">
      <c r="K2101" s="38">
        <v>44021</v>
      </c>
      <c r="L2101" s="4">
        <f t="shared" si="102"/>
        <v>2020</v>
      </c>
      <c r="M2101" s="12">
        <f>IF(L2101=2012,M2100,M2100*(1+Data_FRED!C1963))</f>
        <v>2.047185528471557</v>
      </c>
      <c r="N2101" s="4">
        <f t="shared" si="103"/>
        <v>1</v>
      </c>
      <c r="O2101" s="19">
        <f>+N2101*(Data_FRED!C1963)</f>
        <v>-5.6596254512879147E-3</v>
      </c>
      <c r="P2101" s="12">
        <f t="shared" si="104"/>
        <v>1.0270196602752573</v>
      </c>
    </row>
    <row r="2102" spans="11:16" ht="12.5" x14ac:dyDescent="0.25">
      <c r="K2102" s="38">
        <v>44022</v>
      </c>
      <c r="L2102" s="4">
        <f t="shared" si="102"/>
        <v>2020</v>
      </c>
      <c r="M2102" s="12">
        <f>IF(L2102=2012,M2101,M2101*(1+Data_FRED!C1964))</f>
        <v>2.0685004413723287</v>
      </c>
      <c r="N2102" s="4">
        <f t="shared" si="103"/>
        <v>1</v>
      </c>
      <c r="O2102" s="19">
        <f>+N2102*(Data_FRED!C1964)</f>
        <v>1.0411813000986475E-2</v>
      </c>
      <c r="P2102" s="12">
        <f t="shared" si="104"/>
        <v>1.03771279692638</v>
      </c>
    </row>
    <row r="2103" spans="11:16" ht="12.5" x14ac:dyDescent="0.25">
      <c r="K2103" s="38">
        <v>44025</v>
      </c>
      <c r="L2103" s="4">
        <f t="shared" si="102"/>
        <v>2020</v>
      </c>
      <c r="M2103" s="12">
        <f>IF(L2103=2012,M2102,M2102*(1+Data_FRED!C1965))</f>
        <v>2.0490428361663842</v>
      </c>
      <c r="N2103" s="4">
        <f t="shared" si="103"/>
        <v>1</v>
      </c>
      <c r="O2103" s="19">
        <f>+N2103*(Data_FRED!C1965)</f>
        <v>-9.4066236664834702E-3</v>
      </c>
      <c r="P2103" s="12">
        <f t="shared" si="104"/>
        <v>1.0279514231717994</v>
      </c>
    </row>
    <row r="2104" spans="11:16" ht="12.5" x14ac:dyDescent="0.25">
      <c r="K2104" s="38">
        <v>44026</v>
      </c>
      <c r="L2104" s="4">
        <f t="shared" si="102"/>
        <v>2020</v>
      </c>
      <c r="M2104" s="12">
        <f>IF(L2104=2012,M2103,M2103*(1+Data_FRED!C1966))</f>
        <v>2.0763305239810035</v>
      </c>
      <c r="N2104" s="4">
        <f t="shared" si="103"/>
        <v>1</v>
      </c>
      <c r="O2104" s="19">
        <f>+N2104*(Data_FRED!C1966)</f>
        <v>1.3317285189446137E-2</v>
      </c>
      <c r="P2104" s="12">
        <f t="shared" si="104"/>
        <v>1.0416409454350752</v>
      </c>
    </row>
    <row r="2105" spans="11:16" ht="12.5" x14ac:dyDescent="0.25">
      <c r="K2105" s="38">
        <v>44027</v>
      </c>
      <c r="L2105" s="4">
        <f t="shared" si="102"/>
        <v>2020</v>
      </c>
      <c r="M2105" s="12">
        <f>IF(L2105=2012,M2104,M2104*(1+Data_FRED!C1967))</f>
        <v>2.095102721443963</v>
      </c>
      <c r="N2105" s="4">
        <f t="shared" si="103"/>
        <v>1</v>
      </c>
      <c r="O2105" s="19">
        <f>+N2105*(Data_FRED!C1967)</f>
        <v>9.0410448847842075E-3</v>
      </c>
      <c r="P2105" s="12">
        <f t="shared" si="104"/>
        <v>1.0510584679765829</v>
      </c>
    </row>
    <row r="2106" spans="11:16" ht="12.5" x14ac:dyDescent="0.25">
      <c r="K2106" s="38">
        <v>44028</v>
      </c>
      <c r="L2106" s="4">
        <f t="shared" si="102"/>
        <v>2020</v>
      </c>
      <c r="M2106" s="12">
        <f>IF(L2106=2012,M2105,M2105*(1+Data_FRED!C1968))</f>
        <v>2.0879544021007135</v>
      </c>
      <c r="N2106" s="4">
        <f t="shared" si="103"/>
        <v>1</v>
      </c>
      <c r="O2106" s="19">
        <f>+N2106*(Data_FRED!C1968)</f>
        <v>-3.4119183131618158E-3</v>
      </c>
      <c r="P2106" s="12">
        <f t="shared" si="104"/>
        <v>1.0474723423414898</v>
      </c>
    </row>
    <row r="2107" spans="11:16" ht="12.5" x14ac:dyDescent="0.25">
      <c r="K2107" s="38">
        <v>44029</v>
      </c>
      <c r="L2107" s="4">
        <f t="shared" si="102"/>
        <v>2020</v>
      </c>
      <c r="M2107" s="12">
        <f>IF(L2107=2012,M2106,M2106*(1+Data_FRED!C1969))</f>
        <v>2.0938937761111851</v>
      </c>
      <c r="N2107" s="4">
        <f t="shared" si="103"/>
        <v>1</v>
      </c>
      <c r="O2107" s="19">
        <f>+N2107*(Data_FRED!C1969)</f>
        <v>2.8445899031588197E-3</v>
      </c>
      <c r="P2107" s="12">
        <f t="shared" si="104"/>
        <v>1.0504519715903524</v>
      </c>
    </row>
    <row r="2108" spans="11:16" ht="12.5" x14ac:dyDescent="0.25">
      <c r="K2108" s="38">
        <v>44032</v>
      </c>
      <c r="L2108" s="4">
        <f t="shared" si="102"/>
        <v>2020</v>
      </c>
      <c r="M2108" s="12">
        <f>IF(L2108=2012,M2107,M2107*(1+Data_FRED!C1970))</f>
        <v>2.1114233610027919</v>
      </c>
      <c r="N2108" s="4">
        <f t="shared" si="103"/>
        <v>1</v>
      </c>
      <c r="O2108" s="19">
        <f>+N2108*(Data_FRED!C1970)</f>
        <v>8.3717641704647815E-3</v>
      </c>
      <c r="P2108" s="12">
        <f t="shared" si="104"/>
        <v>1.0592461077689066</v>
      </c>
    </row>
    <row r="2109" spans="11:16" ht="12.5" x14ac:dyDescent="0.25">
      <c r="K2109" s="38">
        <v>44033</v>
      </c>
      <c r="L2109" s="4">
        <f t="shared" si="102"/>
        <v>2020</v>
      </c>
      <c r="M2109" s="12">
        <f>IF(L2109=2012,M2108,M2108*(1+Data_FRED!C1971))</f>
        <v>2.1149655721873537</v>
      </c>
      <c r="N2109" s="4">
        <f t="shared" si="103"/>
        <v>1</v>
      </c>
      <c r="O2109" s="19">
        <f>+N2109*(Data_FRED!C1971)</f>
        <v>1.6776413721593887E-3</v>
      </c>
      <c r="P2109" s="12">
        <f t="shared" si="104"/>
        <v>1.0610231428625985</v>
      </c>
    </row>
    <row r="2110" spans="11:16" ht="12.5" x14ac:dyDescent="0.25">
      <c r="K2110" s="38">
        <v>44034</v>
      </c>
      <c r="L2110" s="4">
        <f t="shared" si="102"/>
        <v>2020</v>
      </c>
      <c r="M2110" s="12">
        <f>IF(L2110=2012,M2109,M2109*(1+Data_FRED!C1972))</f>
        <v>2.1270856776965221</v>
      </c>
      <c r="N2110" s="4">
        <f t="shared" si="103"/>
        <v>1</v>
      </c>
      <c r="O2110" s="19">
        <f>+N2110*(Data_FRED!C1972)</f>
        <v>5.7306396229577271E-3</v>
      </c>
      <c r="P2110" s="12">
        <f t="shared" si="104"/>
        <v>1.0671034841259619</v>
      </c>
    </row>
    <row r="2111" spans="11:16" ht="12.5" x14ac:dyDescent="0.25">
      <c r="K2111" s="38">
        <v>44035</v>
      </c>
      <c r="L2111" s="4">
        <f t="shared" si="102"/>
        <v>2020</v>
      </c>
      <c r="M2111" s="12">
        <f>IF(L2111=2012,M2110,M2110*(1+Data_FRED!C1973))</f>
        <v>2.1007175891802499</v>
      </c>
      <c r="N2111" s="4">
        <f t="shared" si="103"/>
        <v>1</v>
      </c>
      <c r="O2111" s="19">
        <f>+N2111*(Data_FRED!C1973)</f>
        <v>-1.2396345287241563E-2</v>
      </c>
      <c r="P2111" s="12">
        <f t="shared" si="104"/>
        <v>1.0538753008795181</v>
      </c>
    </row>
    <row r="2112" spans="11:16" ht="12.5" x14ac:dyDescent="0.25">
      <c r="K2112" s="38">
        <v>44036</v>
      </c>
      <c r="L2112" s="4">
        <f t="shared" si="102"/>
        <v>2020</v>
      </c>
      <c r="M2112" s="12">
        <f>IF(L2112=2012,M2111,M2111*(1+Data_FRED!C1974))</f>
        <v>2.0876729086533738</v>
      </c>
      <c r="N2112" s="4">
        <f t="shared" si="103"/>
        <v>1</v>
      </c>
      <c r="O2112" s="19">
        <f>+N2112*(Data_FRED!C1974)</f>
        <v>-6.2096307443050324E-3</v>
      </c>
      <c r="P2112" s="12">
        <f t="shared" si="104"/>
        <v>1.047331124410513</v>
      </c>
    </row>
    <row r="2113" spans="11:16" ht="12.5" x14ac:dyDescent="0.25">
      <c r="K2113" s="38">
        <v>44039</v>
      </c>
      <c r="L2113" s="4">
        <f t="shared" si="102"/>
        <v>2020</v>
      </c>
      <c r="M2113" s="12">
        <f>IF(L2113=2012,M2112,M2112*(1+Data_FRED!C1975))</f>
        <v>2.1030547146076786</v>
      </c>
      <c r="N2113" s="4">
        <f t="shared" si="103"/>
        <v>1</v>
      </c>
      <c r="O2113" s="19">
        <f>+N2113*(Data_FRED!C1975)</f>
        <v>7.3679195100667611E-3</v>
      </c>
      <c r="P2113" s="12">
        <f t="shared" si="104"/>
        <v>1.0550477758355572</v>
      </c>
    </row>
    <row r="2114" spans="11:16" ht="12.5" x14ac:dyDescent="0.25">
      <c r="K2114" s="38">
        <v>44040</v>
      </c>
      <c r="L2114" s="4">
        <f t="shared" si="102"/>
        <v>2020</v>
      </c>
      <c r="M2114" s="12">
        <f>IF(L2114=2012,M2113,M2113*(1+Data_FRED!C1976))</f>
        <v>2.0893965428098289</v>
      </c>
      <c r="N2114" s="4">
        <f t="shared" si="103"/>
        <v>1</v>
      </c>
      <c r="O2114" s="19">
        <f>+N2114*(Data_FRED!C1976)</f>
        <v>-6.4944443446863422E-3</v>
      </c>
      <c r="P2114" s="12">
        <f t="shared" si="104"/>
        <v>1.048195826774408</v>
      </c>
    </row>
    <row r="2115" spans="11:16" ht="12.5" x14ac:dyDescent="0.25">
      <c r="K2115" s="38">
        <v>44041</v>
      </c>
      <c r="L2115" s="4">
        <f t="shared" si="102"/>
        <v>2020</v>
      </c>
      <c r="M2115" s="12">
        <f>IF(L2115=2012,M2114,M2114*(1+Data_FRED!C1977))</f>
        <v>2.1152043157755389</v>
      </c>
      <c r="N2115" s="4">
        <f t="shared" si="103"/>
        <v>1</v>
      </c>
      <c r="O2115" s="19">
        <f>+N2115*(Data_FRED!C1977)</f>
        <v>1.2351783128253628E-2</v>
      </c>
      <c r="P2115" s="12">
        <f t="shared" si="104"/>
        <v>1.0611429143026661</v>
      </c>
    </row>
    <row r="2116" spans="11:16" ht="12.5" x14ac:dyDescent="0.25">
      <c r="K2116" s="38">
        <v>44042</v>
      </c>
      <c r="L2116" s="4">
        <f t="shared" si="102"/>
        <v>2020</v>
      </c>
      <c r="M2116" s="12">
        <f>IF(L2116=2012,M2115,M2115*(1+Data_FRED!C1978))</f>
        <v>2.1072568359234403</v>
      </c>
      <c r="N2116" s="4">
        <f t="shared" si="103"/>
        <v>1</v>
      </c>
      <c r="O2116" s="19">
        <f>+N2116*(Data_FRED!C1978)</f>
        <v>-3.7573107206831397E-3</v>
      </c>
      <c r="P2116" s="12">
        <f t="shared" si="104"/>
        <v>1.0571558706545796</v>
      </c>
    </row>
    <row r="2117" spans="11:16" ht="12.5" x14ac:dyDescent="0.25">
      <c r="K2117" s="38">
        <v>44043</v>
      </c>
      <c r="L2117" s="4">
        <f t="shared" si="102"/>
        <v>2020</v>
      </c>
      <c r="M2117" s="12">
        <f>IF(L2117=2012,M2116,M2116*(1+Data_FRED!C1979))</f>
        <v>2.123358788719615</v>
      </c>
      <c r="N2117" s="4">
        <f t="shared" si="103"/>
        <v>1</v>
      </c>
      <c r="O2117" s="19">
        <f>+N2117*(Data_FRED!C1979)</f>
        <v>7.6411913923716676E-3</v>
      </c>
      <c r="P2117" s="12">
        <f t="shared" si="104"/>
        <v>1.0652338009938207</v>
      </c>
    </row>
    <row r="2118" spans="11:16" ht="12.5" x14ac:dyDescent="0.25">
      <c r="K2118" s="38">
        <v>44046</v>
      </c>
      <c r="L2118" s="4">
        <f t="shared" si="102"/>
        <v>2020</v>
      </c>
      <c r="M2118" s="12">
        <f>IF(L2118=2012,M2117,M2117*(1+Data_FRED!C1980))</f>
        <v>2.1385521977557107</v>
      </c>
      <c r="N2118" s="4">
        <f t="shared" si="103"/>
        <v>1</v>
      </c>
      <c r="O2118" s="19">
        <f>+N2118*(Data_FRED!C1980)</f>
        <v>7.1553658839056062E-3</v>
      </c>
      <c r="P2118" s="12">
        <f t="shared" si="104"/>
        <v>1.072855938591835</v>
      </c>
    </row>
    <row r="2119" spans="11:16" ht="12.5" x14ac:dyDescent="0.25">
      <c r="K2119" s="38">
        <v>44047</v>
      </c>
      <c r="L2119" s="4">
        <f t="shared" si="102"/>
        <v>2020</v>
      </c>
      <c r="M2119" s="12">
        <f>IF(L2119=2012,M2118,M2118*(1+Data_FRED!C1981))</f>
        <v>2.1462626465041899</v>
      </c>
      <c r="N2119" s="4">
        <f t="shared" si="103"/>
        <v>1</v>
      </c>
      <c r="O2119" s="19">
        <f>+N2119*(Data_FRED!C1981)</f>
        <v>3.6054526780178501E-3</v>
      </c>
      <c r="P2119" s="12">
        <f t="shared" si="104"/>
        <v>1.0767240699087584</v>
      </c>
    </row>
    <row r="2120" spans="11:16" ht="12.5" x14ac:dyDescent="0.25">
      <c r="K2120" s="38">
        <v>44048</v>
      </c>
      <c r="L2120" s="4">
        <f t="shared" si="102"/>
        <v>2020</v>
      </c>
      <c r="M2120" s="12">
        <f>IF(L2120=2012,M2119,M2119*(1+Data_FRED!C1982))</f>
        <v>2.1600183818845009</v>
      </c>
      <c r="N2120" s="4">
        <f t="shared" si="103"/>
        <v>1</v>
      </c>
      <c r="O2120" s="19">
        <f>+N2120*(Data_FRED!C1982)</f>
        <v>6.4091575198012216E-3</v>
      </c>
      <c r="P2120" s="12">
        <f t="shared" si="104"/>
        <v>1.0836249640781652</v>
      </c>
    </row>
    <row r="2121" spans="11:16" ht="12.5" x14ac:dyDescent="0.25">
      <c r="K2121" s="38">
        <v>44049</v>
      </c>
      <c r="L2121" s="4">
        <f t="shared" si="102"/>
        <v>2020</v>
      </c>
      <c r="M2121" s="12">
        <f>IF(L2121=2012,M2120,M2120*(1+Data_FRED!C1983))</f>
        <v>2.1738579612261764</v>
      </c>
      <c r="N2121" s="4">
        <f t="shared" si="103"/>
        <v>1</v>
      </c>
      <c r="O2121" s="19">
        <f>+N2121*(Data_FRED!C1983)</f>
        <v>6.4071581324233757E-3</v>
      </c>
      <c r="P2121" s="12">
        <f t="shared" si="104"/>
        <v>1.0905679205792558</v>
      </c>
    </row>
    <row r="2122" spans="11:16" ht="12.5" x14ac:dyDescent="0.25">
      <c r="K2122" s="38">
        <v>44050</v>
      </c>
      <c r="L2122" s="4">
        <f t="shared" si="102"/>
        <v>2020</v>
      </c>
      <c r="M2122" s="12">
        <f>IF(L2122=2012,M2121,M2121*(1+Data_FRED!C1984))</f>
        <v>2.175233566121253</v>
      </c>
      <c r="N2122" s="4">
        <f t="shared" si="103"/>
        <v>1</v>
      </c>
      <c r="O2122" s="19">
        <f>+N2122*(Data_FRED!C1984)</f>
        <v>6.3279428537303944E-4</v>
      </c>
      <c r="P2122" s="12">
        <f t="shared" si="104"/>
        <v>1.0912580257272095</v>
      </c>
    </row>
    <row r="2123" spans="11:16" ht="12.5" x14ac:dyDescent="0.25">
      <c r="K2123" s="38">
        <v>44053</v>
      </c>
      <c r="L2123" s="4">
        <f t="shared" si="102"/>
        <v>2020</v>
      </c>
      <c r="M2123" s="12">
        <f>IF(L2123=2012,M2122,M2122*(1+Data_FRED!C1985))</f>
        <v>2.1811904056833535</v>
      </c>
      <c r="N2123" s="4">
        <f t="shared" si="103"/>
        <v>1</v>
      </c>
      <c r="O2123" s="19">
        <f>+N2123*(Data_FRED!C1985)</f>
        <v>2.7384827334759297E-3</v>
      </c>
      <c r="P2123" s="12">
        <f t="shared" si="104"/>
        <v>1.0942464169884305</v>
      </c>
    </row>
    <row r="2124" spans="11:16" ht="12.5" x14ac:dyDescent="0.25">
      <c r="K2124" s="38">
        <v>44054</v>
      </c>
      <c r="L2124" s="4">
        <f t="shared" si="102"/>
        <v>2020</v>
      </c>
      <c r="M2124" s="12">
        <f>IF(L2124=2012,M2123,M2123*(1+Data_FRED!C1986))</f>
        <v>2.1637385997278531</v>
      </c>
      <c r="N2124" s="4">
        <f t="shared" si="103"/>
        <v>1</v>
      </c>
      <c r="O2124" s="19">
        <f>+N2124*(Data_FRED!C1986)</f>
        <v>-8.0010465432212886E-3</v>
      </c>
      <c r="P2124" s="12">
        <f t="shared" si="104"/>
        <v>1.0854913004763529</v>
      </c>
    </row>
    <row r="2125" spans="11:16" ht="12.5" x14ac:dyDescent="0.25">
      <c r="K2125" s="38">
        <v>44055</v>
      </c>
      <c r="L2125" s="4">
        <f t="shared" si="102"/>
        <v>2020</v>
      </c>
      <c r="M2125" s="12">
        <f>IF(L2125=2012,M2124,M2124*(1+Data_FRED!C1987))</f>
        <v>2.193813388818064</v>
      </c>
      <c r="N2125" s="4">
        <f t="shared" si="103"/>
        <v>1</v>
      </c>
      <c r="O2125" s="19">
        <f>+N2125*(Data_FRED!C1987)</f>
        <v>1.3899455827979215E-2</v>
      </c>
      <c r="P2125" s="12">
        <f t="shared" si="104"/>
        <v>1.1005790388589798</v>
      </c>
    </row>
    <row r="2126" spans="11:16" ht="12.5" x14ac:dyDescent="0.25">
      <c r="K2126" s="38">
        <v>44056</v>
      </c>
      <c r="L2126" s="4">
        <f t="shared" si="102"/>
        <v>2020</v>
      </c>
      <c r="M2126" s="12">
        <f>IF(L2126=2012,M2125,M2125*(1+Data_FRED!C1988))</f>
        <v>2.1893177748172605</v>
      </c>
      <c r="N2126" s="4">
        <f t="shared" si="103"/>
        <v>1</v>
      </c>
      <c r="O2126" s="19">
        <f>+N2126*(Data_FRED!C1988)</f>
        <v>-2.0492235227105187E-3</v>
      </c>
      <c r="P2126" s="12">
        <f t="shared" si="104"/>
        <v>1.0983237064039477</v>
      </c>
    </row>
    <row r="2127" spans="11:16" ht="12.5" x14ac:dyDescent="0.25">
      <c r="K2127" s="38">
        <v>44057</v>
      </c>
      <c r="L2127" s="4">
        <f t="shared" si="102"/>
        <v>2020</v>
      </c>
      <c r="M2127" s="12">
        <f>IF(L2127=2012,M2126,M2126*(1+Data_FRED!C1989))</f>
        <v>2.1889413290389879</v>
      </c>
      <c r="N2127" s="4">
        <f t="shared" si="103"/>
        <v>1</v>
      </c>
      <c r="O2127" s="19">
        <f>+N2127*(Data_FRED!C1989)</f>
        <v>-1.7194661396471121E-4</v>
      </c>
      <c r="P2127" s="12">
        <f t="shared" si="104"/>
        <v>1.0981348533615944</v>
      </c>
    </row>
    <row r="2128" spans="11:16" ht="12.5" x14ac:dyDescent="0.25">
      <c r="K2128" s="38">
        <v>44060</v>
      </c>
      <c r="L2128" s="4">
        <f t="shared" si="102"/>
        <v>2020</v>
      </c>
      <c r="M2128" s="12">
        <f>IF(L2128=2012,M2127,M2127*(1+Data_FRED!C1990))</f>
        <v>2.1948650625271497</v>
      </c>
      <c r="N2128" s="4">
        <f t="shared" si="103"/>
        <v>1</v>
      </c>
      <c r="O2128" s="19">
        <f>+N2128*(Data_FRED!C1990)</f>
        <v>2.7062093485908582E-3</v>
      </c>
      <c r="P2128" s="12">
        <f t="shared" si="104"/>
        <v>1.101106636167775</v>
      </c>
    </row>
    <row r="2129" spans="11:16" ht="12.5" x14ac:dyDescent="0.25">
      <c r="K2129" s="38">
        <v>44061</v>
      </c>
      <c r="L2129" s="4">
        <f t="shared" ref="L2129:L2192" si="105">+YEAR(K2129)</f>
        <v>2020</v>
      </c>
      <c r="M2129" s="12">
        <f>IF(L2129=2012,M2128,M2128*(1+Data_FRED!C1991))</f>
        <v>2.1999148519852185</v>
      </c>
      <c r="N2129" s="4">
        <f t="shared" ref="N2129:N2192" si="106">+SUMIF($C$143:$C$153,L2129,$D$143:$D$153)</f>
        <v>1</v>
      </c>
      <c r="O2129" s="19">
        <f>+N2129*(Data_FRED!C1991)</f>
        <v>2.3007288895721292E-3</v>
      </c>
      <c r="P2129" s="12">
        <f t="shared" ref="P2129:P2192" si="107">P2128*(1+O2129)</f>
        <v>1.103639984016106</v>
      </c>
    </row>
    <row r="2130" spans="11:16" ht="12.5" x14ac:dyDescent="0.25">
      <c r="K2130" s="38">
        <v>44062</v>
      </c>
      <c r="L2130" s="4">
        <f t="shared" si="105"/>
        <v>2020</v>
      </c>
      <c r="M2130" s="12">
        <f>IF(L2130=2012,M2129,M2129*(1+Data_FRED!C1992))</f>
        <v>2.1902041118351052</v>
      </c>
      <c r="N2130" s="4">
        <f t="shared" si="106"/>
        <v>1</v>
      </c>
      <c r="O2130" s="19">
        <f>+N2130*(Data_FRED!C1992)</f>
        <v>-4.4141436389460408E-3</v>
      </c>
      <c r="P2130" s="12">
        <f t="shared" si="107"/>
        <v>1.0987683586009749</v>
      </c>
    </row>
    <row r="2131" spans="11:16" ht="12.5" x14ac:dyDescent="0.25">
      <c r="K2131" s="38">
        <v>44063</v>
      </c>
      <c r="L2131" s="4">
        <f t="shared" si="105"/>
        <v>2020</v>
      </c>
      <c r="M2131" s="12">
        <f>IF(L2131=2012,M2130,M2130*(1+Data_FRED!C1993))</f>
        <v>2.1971113165351008</v>
      </c>
      <c r="N2131" s="4">
        <f t="shared" si="106"/>
        <v>1</v>
      </c>
      <c r="O2131" s="19">
        <f>+N2131*(Data_FRED!C1993)</f>
        <v>3.1536808202811935E-3</v>
      </c>
      <c r="P2131" s="12">
        <f t="shared" si="107"/>
        <v>1.1022335232994267</v>
      </c>
    </row>
    <row r="2132" spans="11:16" ht="12.5" x14ac:dyDescent="0.25">
      <c r="K2132" s="38">
        <v>44064</v>
      </c>
      <c r="L2132" s="4">
        <f t="shared" si="105"/>
        <v>2020</v>
      </c>
      <c r="M2132" s="12">
        <f>IF(L2132=2012,M2131,M2131*(1+Data_FRED!C1994))</f>
        <v>2.2046588964731102</v>
      </c>
      <c r="N2132" s="4">
        <f t="shared" si="106"/>
        <v>1</v>
      </c>
      <c r="O2132" s="19">
        <f>+N2132*(Data_FRED!C1994)</f>
        <v>3.4352287393030465E-3</v>
      </c>
      <c r="P2132" s="12">
        <f t="shared" si="107"/>
        <v>1.1060199475760883</v>
      </c>
    </row>
    <row r="2133" spans="11:16" ht="12.5" x14ac:dyDescent="0.25">
      <c r="K2133" s="38">
        <v>44067</v>
      </c>
      <c r="L2133" s="4">
        <f t="shared" si="105"/>
        <v>2020</v>
      </c>
      <c r="M2133" s="12">
        <f>IF(L2133=2012,M2132,M2132*(1+Data_FRED!C1995))</f>
        <v>2.2266913336330254</v>
      </c>
      <c r="N2133" s="4">
        <f t="shared" si="106"/>
        <v>1</v>
      </c>
      <c r="O2133" s="19">
        <f>+N2133*(Data_FRED!C1995)</f>
        <v>9.9935809549321058E-3</v>
      </c>
      <c r="P2133" s="12">
        <f t="shared" si="107"/>
        <v>1.1170730474599597</v>
      </c>
    </row>
    <row r="2134" spans="11:16" ht="12.5" x14ac:dyDescent="0.25">
      <c r="K2134" s="38">
        <v>44068</v>
      </c>
      <c r="L2134" s="4">
        <f t="shared" si="105"/>
        <v>2020</v>
      </c>
      <c r="M2134" s="12">
        <f>IF(L2134=2012,M2133,M2133*(1+Data_FRED!C1996))</f>
        <v>2.2346848755218915</v>
      </c>
      <c r="N2134" s="4">
        <f t="shared" si="106"/>
        <v>1</v>
      </c>
      <c r="O2134" s="19">
        <f>+N2134*(Data_FRED!C1996)</f>
        <v>3.58987425339455E-3</v>
      </c>
      <c r="P2134" s="12">
        <f t="shared" si="107"/>
        <v>1.1210831992321972</v>
      </c>
    </row>
    <row r="2135" spans="11:16" ht="12.5" x14ac:dyDescent="0.25">
      <c r="K2135" s="38">
        <v>44069</v>
      </c>
      <c r="L2135" s="4">
        <f t="shared" si="105"/>
        <v>2020</v>
      </c>
      <c r="M2135" s="12">
        <f>IF(L2135=2012,M2134,M2134*(1+Data_FRED!C1997))</f>
        <v>2.2573536104981158</v>
      </c>
      <c r="N2135" s="4">
        <f t="shared" si="106"/>
        <v>1</v>
      </c>
      <c r="O2135" s="19">
        <f>+N2135*(Data_FRED!C1997)</f>
        <v>1.0144040989640822E-2</v>
      </c>
      <c r="P2135" s="12">
        <f t="shared" si="107"/>
        <v>1.1324555131580063</v>
      </c>
    </row>
    <row r="2136" spans="11:16" ht="12.5" x14ac:dyDescent="0.25">
      <c r="K2136" s="38">
        <v>44070</v>
      </c>
      <c r="L2136" s="4">
        <f t="shared" si="105"/>
        <v>2020</v>
      </c>
      <c r="M2136" s="12">
        <f>IF(L2136=2012,M2135,M2135*(1+Data_FRED!C1998))</f>
        <v>2.2611270623979052</v>
      </c>
      <c r="N2136" s="4">
        <f t="shared" si="106"/>
        <v>1</v>
      </c>
      <c r="O2136" s="19">
        <f>+N2136*(Data_FRED!C1998)</f>
        <v>1.6716264045830256E-3</v>
      </c>
      <c r="P2136" s="12">
        <f t="shared" si="107"/>
        <v>1.1343485556958168</v>
      </c>
    </row>
    <row r="2137" spans="11:16" ht="12.5" x14ac:dyDescent="0.25">
      <c r="K2137" s="38">
        <v>44071</v>
      </c>
      <c r="L2137" s="4">
        <f t="shared" si="105"/>
        <v>2020</v>
      </c>
      <c r="M2137" s="12">
        <f>IF(L2137=2012,M2136,M2136*(1+Data_FRED!C1999))</f>
        <v>2.276299256819899</v>
      </c>
      <c r="N2137" s="4">
        <f t="shared" si="106"/>
        <v>1</v>
      </c>
      <c r="O2137" s="19">
        <f>+N2137*(Data_FRED!C1999)</f>
        <v>6.7100140785116896E-3</v>
      </c>
      <c r="P2137" s="12">
        <f t="shared" si="107"/>
        <v>1.1419600504744751</v>
      </c>
    </row>
    <row r="2138" spans="11:16" ht="12.5" x14ac:dyDescent="0.25">
      <c r="K2138" s="38">
        <v>44074</v>
      </c>
      <c r="L2138" s="4">
        <f t="shared" si="105"/>
        <v>2020</v>
      </c>
      <c r="M2138" s="12">
        <f>IF(L2138=2012,M2137,M2137*(1+Data_FRED!C2000))</f>
        <v>2.2712973415734004</v>
      </c>
      <c r="N2138" s="4">
        <f t="shared" si="106"/>
        <v>1</v>
      </c>
      <c r="O2138" s="19">
        <f>+N2138*(Data_FRED!C2000)</f>
        <v>-2.1973891312895358E-3</v>
      </c>
      <c r="P2138" s="12">
        <f t="shared" si="107"/>
        <v>1.1394507198711956</v>
      </c>
    </row>
    <row r="2139" spans="11:16" ht="12.5" x14ac:dyDescent="0.25">
      <c r="K2139" s="38">
        <v>44075</v>
      </c>
      <c r="L2139" s="4">
        <f t="shared" si="105"/>
        <v>2020</v>
      </c>
      <c r="M2139" s="12">
        <f>IF(L2139=2012,M2138,M2138*(1+Data_FRED!C2001))</f>
        <v>2.288324975764414</v>
      </c>
      <c r="N2139" s="4">
        <f t="shared" si="106"/>
        <v>1</v>
      </c>
      <c r="O2139" s="19">
        <f>+N2139*(Data_FRED!C2001)</f>
        <v>7.496875851234013E-3</v>
      </c>
      <c r="P2139" s="12">
        <f t="shared" si="107"/>
        <v>1.1479930404566692</v>
      </c>
    </row>
    <row r="2140" spans="11:16" ht="12.5" x14ac:dyDescent="0.25">
      <c r="K2140" s="38">
        <v>44076</v>
      </c>
      <c r="L2140" s="4">
        <f t="shared" si="105"/>
        <v>2020</v>
      </c>
      <c r="M2140" s="12">
        <f>IF(L2140=2012,M2139,M2139*(1+Data_FRED!C2002))</f>
        <v>2.3232196385332093</v>
      </c>
      <c r="N2140" s="4">
        <f t="shared" si="106"/>
        <v>1</v>
      </c>
      <c r="O2140" s="19">
        <f>+N2140*(Data_FRED!C2002)</f>
        <v>1.5248997908235747E-2</v>
      </c>
      <c r="P2140" s="12">
        <f t="shared" si="107"/>
        <v>1.1654987839292621</v>
      </c>
    </row>
    <row r="2141" spans="11:16" ht="12.5" x14ac:dyDescent="0.25">
      <c r="K2141" s="38">
        <v>44077</v>
      </c>
      <c r="L2141" s="4">
        <f t="shared" si="105"/>
        <v>2020</v>
      </c>
      <c r="M2141" s="12">
        <f>IF(L2141=2012,M2140,M2140*(1+Data_FRED!C2003))</f>
        <v>2.2401469112190311</v>
      </c>
      <c r="N2141" s="4">
        <f t="shared" si="106"/>
        <v>1</v>
      </c>
      <c r="O2141" s="19">
        <f>+N2141*(Data_FRED!C2003)</f>
        <v>-3.5757586556313434E-2</v>
      </c>
      <c r="P2141" s="12">
        <f t="shared" si="107"/>
        <v>1.1238233602816334</v>
      </c>
    </row>
    <row r="2142" spans="11:16" ht="12.5" x14ac:dyDescent="0.25">
      <c r="K2142" s="38">
        <v>44078</v>
      </c>
      <c r="L2142" s="4">
        <f t="shared" si="105"/>
        <v>2020</v>
      </c>
      <c r="M2142" s="12">
        <f>IF(L2142=2012,M2141,M2141*(1+Data_FRED!C2004))</f>
        <v>2.2218533061359569</v>
      </c>
      <c r="N2142" s="4">
        <f t="shared" si="106"/>
        <v>1</v>
      </c>
      <c r="O2142" s="19">
        <f>+N2142*(Data_FRED!C2004)</f>
        <v>-8.1662523968659001E-3</v>
      </c>
      <c r="P2142" s="12">
        <f t="shared" si="107"/>
        <v>1.1146459350720797</v>
      </c>
    </row>
    <row r="2143" spans="11:16" ht="12.5" x14ac:dyDescent="0.25">
      <c r="K2143" s="38">
        <v>44082</v>
      </c>
      <c r="L2143" s="4">
        <f t="shared" si="105"/>
        <v>2020</v>
      </c>
      <c r="M2143" s="12">
        <f>IF(L2143=2012,M2142,M2142*(1+Data_FRED!C2005))</f>
        <v>2.1593106532300683</v>
      </c>
      <c r="N2143" s="4">
        <f t="shared" si="106"/>
        <v>1</v>
      </c>
      <c r="O2143" s="19">
        <f>+N2143*(Data_FRED!C2005)</f>
        <v>-2.8148866864058281E-2</v>
      </c>
      <c r="P2143" s="12">
        <f t="shared" si="107"/>
        <v>1.0832699150451719</v>
      </c>
    </row>
    <row r="2144" spans="11:16" ht="12.5" x14ac:dyDescent="0.25">
      <c r="K2144" s="38">
        <v>44083</v>
      </c>
      <c r="L2144" s="4">
        <f t="shared" si="105"/>
        <v>2020</v>
      </c>
      <c r="M2144" s="12">
        <f>IF(L2144=2012,M2143,M2143*(1+Data_FRED!C2006))</f>
        <v>2.2023776691803523</v>
      </c>
      <c r="N2144" s="4">
        <f t="shared" si="106"/>
        <v>1</v>
      </c>
      <c r="O2144" s="19">
        <f>+N2144*(Data_FRED!C2006)</f>
        <v>1.9944798533671326E-2</v>
      </c>
      <c r="P2144" s="12">
        <f t="shared" si="107"/>
        <v>1.1048755152583352</v>
      </c>
    </row>
    <row r="2145" spans="11:16" ht="12.5" x14ac:dyDescent="0.25">
      <c r="K2145" s="38">
        <v>44084</v>
      </c>
      <c r="L2145" s="4">
        <f t="shared" si="105"/>
        <v>2020</v>
      </c>
      <c r="M2145" s="12">
        <f>IF(L2145=2012,M2144,M2144*(1+Data_FRED!C2007))</f>
        <v>2.1633047586657996</v>
      </c>
      <c r="N2145" s="4">
        <f t="shared" si="106"/>
        <v>1</v>
      </c>
      <c r="O2145" s="19">
        <f>+N2145*(Data_FRED!C2007)</f>
        <v>-1.774123987058698E-2</v>
      </c>
      <c r="P2145" s="12">
        <f t="shared" si="107"/>
        <v>1.0852736537149987</v>
      </c>
    </row>
    <row r="2146" spans="11:16" ht="12.5" x14ac:dyDescent="0.25">
      <c r="K2146" s="38">
        <v>44085</v>
      </c>
      <c r="L2146" s="4">
        <f t="shared" si="105"/>
        <v>2020</v>
      </c>
      <c r="M2146" s="12">
        <f>IF(L2146=2012,M2145,M2145*(1+Data_FRED!C2008))</f>
        <v>2.1644576300226412</v>
      </c>
      <c r="N2146" s="4">
        <f t="shared" si="106"/>
        <v>1</v>
      </c>
      <c r="O2146" s="19">
        <f>+N2146*(Data_FRED!C2008)</f>
        <v>5.32921379765575E-4</v>
      </c>
      <c r="P2146" s="12">
        <f t="shared" si="107"/>
        <v>1.0858520192479597</v>
      </c>
    </row>
    <row r="2147" spans="11:16" ht="12.5" x14ac:dyDescent="0.25">
      <c r="K2147" s="38">
        <v>44088</v>
      </c>
      <c r="L2147" s="4">
        <f t="shared" si="105"/>
        <v>2020</v>
      </c>
      <c r="M2147" s="12">
        <f>IF(L2147=2012,M2146,M2146*(1+Data_FRED!C2009))</f>
        <v>2.1918625092553925</v>
      </c>
      <c r="N2147" s="4">
        <f t="shared" si="106"/>
        <v>1</v>
      </c>
      <c r="O2147" s="19">
        <f>+N2147*(Data_FRED!C2009)</f>
        <v>1.2661314711189059E-2</v>
      </c>
      <c r="P2147" s="12">
        <f t="shared" si="107"/>
        <v>1.0996003333934383</v>
      </c>
    </row>
    <row r="2148" spans="11:16" ht="12.5" x14ac:dyDescent="0.25">
      <c r="K2148" s="38">
        <v>44089</v>
      </c>
      <c r="L2148" s="4">
        <f t="shared" si="105"/>
        <v>2020</v>
      </c>
      <c r="M2148" s="12">
        <f>IF(L2148=2012,M2147,M2147*(1+Data_FRED!C2010))</f>
        <v>2.2032729330391114</v>
      </c>
      <c r="N2148" s="4">
        <f t="shared" si="106"/>
        <v>1</v>
      </c>
      <c r="O2148" s="19">
        <f>+N2148*(Data_FRED!C2010)</f>
        <v>5.2058118315071811E-3</v>
      </c>
      <c r="P2148" s="12">
        <f t="shared" si="107"/>
        <v>1.1053246458189472</v>
      </c>
    </row>
    <row r="2149" spans="11:16" ht="12.5" x14ac:dyDescent="0.25">
      <c r="K2149" s="38">
        <v>44090</v>
      </c>
      <c r="L2149" s="4">
        <f t="shared" si="105"/>
        <v>2020</v>
      </c>
      <c r="M2149" s="12">
        <f>IF(L2149=2012,M2148,M2148*(1+Data_FRED!C2011))</f>
        <v>2.1930725320770534</v>
      </c>
      <c r="N2149" s="4">
        <f t="shared" si="106"/>
        <v>1</v>
      </c>
      <c r="O2149" s="19">
        <f>+N2149*(Data_FRED!C2011)</f>
        <v>-4.6296583637453039E-3</v>
      </c>
      <c r="P2149" s="12">
        <f t="shared" si="107"/>
        <v>1.1002073703277777</v>
      </c>
    </row>
    <row r="2150" spans="11:16" ht="12.5" x14ac:dyDescent="0.25">
      <c r="K2150" s="38">
        <v>44091</v>
      </c>
      <c r="L2150" s="4">
        <f t="shared" si="105"/>
        <v>2020</v>
      </c>
      <c r="M2150" s="12">
        <f>IF(L2150=2012,M2149,M2149*(1+Data_FRED!C2012))</f>
        <v>2.1745455533078761</v>
      </c>
      <c r="N2150" s="4">
        <f t="shared" si="106"/>
        <v>1</v>
      </c>
      <c r="O2150" s="19">
        <f>+N2150*(Data_FRED!C2012)</f>
        <v>-8.4479553221299946E-3</v>
      </c>
      <c r="P2150" s="12">
        <f t="shared" si="107"/>
        <v>1.0909128676181705</v>
      </c>
    </row>
    <row r="2151" spans="11:16" ht="12.5" x14ac:dyDescent="0.25">
      <c r="K2151" s="38">
        <v>44092</v>
      </c>
      <c r="L2151" s="4">
        <f t="shared" si="105"/>
        <v>2020</v>
      </c>
      <c r="M2151" s="12">
        <f>IF(L2151=2012,M2150,M2150*(1+Data_FRED!C2013))</f>
        <v>2.1500915594794368</v>
      </c>
      <c r="N2151" s="4">
        <f t="shared" si="106"/>
        <v>1</v>
      </c>
      <c r="O2151" s="19">
        <f>+N2151*(Data_FRED!C2013)</f>
        <v>-1.1245565213035068E-2</v>
      </c>
      <c r="P2151" s="12">
        <f t="shared" si="107"/>
        <v>1.0786449358236312</v>
      </c>
    </row>
    <row r="2152" spans="11:16" ht="12.5" x14ac:dyDescent="0.25">
      <c r="K2152" s="38">
        <v>44095</v>
      </c>
      <c r="L2152" s="4">
        <f t="shared" si="105"/>
        <v>2020</v>
      </c>
      <c r="M2152" s="12">
        <f>IF(L2152=2012,M2151,M2151*(1+Data_FRED!C2014))</f>
        <v>2.1250675238269565</v>
      </c>
      <c r="N2152" s="4">
        <f t="shared" si="106"/>
        <v>1</v>
      </c>
      <c r="O2152" s="19">
        <f>+N2152*(Data_FRED!C2014)</f>
        <v>-1.1638590711243436E-2</v>
      </c>
      <c r="P2152" s="12">
        <f t="shared" si="107"/>
        <v>1.0660910288928245</v>
      </c>
    </row>
    <row r="2153" spans="11:16" ht="12.5" x14ac:dyDescent="0.25">
      <c r="K2153" s="38">
        <v>44096</v>
      </c>
      <c r="L2153" s="4">
        <f t="shared" si="105"/>
        <v>2020</v>
      </c>
      <c r="M2153" s="12">
        <f>IF(L2153=2012,M2152,M2152*(1+Data_FRED!C2015))</f>
        <v>2.1473021343122753</v>
      </c>
      <c r="N2153" s="4">
        <f t="shared" si="106"/>
        <v>1</v>
      </c>
      <c r="O2153" s="19">
        <f>+N2153*(Data_FRED!C2015)</f>
        <v>1.0463013638868866E-2</v>
      </c>
      <c r="P2153" s="12">
        <f t="shared" si="107"/>
        <v>1.0772455538684058</v>
      </c>
    </row>
    <row r="2154" spans="11:16" ht="12.5" x14ac:dyDescent="0.25">
      <c r="K2154" s="38">
        <v>44097</v>
      </c>
      <c r="L2154" s="4">
        <f t="shared" si="105"/>
        <v>2020</v>
      </c>
      <c r="M2154" s="12">
        <f>IF(L2154=2012,M2153,M2153*(1+Data_FRED!C2016))</f>
        <v>2.0957512203211004</v>
      </c>
      <c r="N2154" s="4">
        <f t="shared" si="106"/>
        <v>1</v>
      </c>
      <c r="O2154" s="19">
        <f>+N2154*(Data_FRED!C2016)</f>
        <v>-2.4007294161091854E-2</v>
      </c>
      <c r="P2154" s="12">
        <f t="shared" si="107"/>
        <v>1.0513838029729587</v>
      </c>
    </row>
    <row r="2155" spans="11:16" ht="12.5" x14ac:dyDescent="0.25">
      <c r="K2155" s="38">
        <v>44098</v>
      </c>
      <c r="L2155" s="4">
        <f t="shared" si="105"/>
        <v>2020</v>
      </c>
      <c r="M2155" s="12">
        <f>IF(L2155=2012,M2154,M2154*(1+Data_FRED!C2017))</f>
        <v>2.1020027505347367</v>
      </c>
      <c r="N2155" s="4">
        <f t="shared" si="106"/>
        <v>1</v>
      </c>
      <c r="O2155" s="19">
        <f>+N2155*(Data_FRED!C2017)</f>
        <v>2.9829543473573147E-3</v>
      </c>
      <c r="P2155" s="12">
        <f t="shared" si="107"/>
        <v>1.054520032858778</v>
      </c>
    </row>
    <row r="2156" spans="11:16" ht="12.5" x14ac:dyDescent="0.25">
      <c r="K2156" s="38">
        <v>44099</v>
      </c>
      <c r="L2156" s="4">
        <f t="shared" si="105"/>
        <v>2020</v>
      </c>
      <c r="M2156" s="12">
        <f>IF(L2156=2012,M2155,M2155*(1+Data_FRED!C2018))</f>
        <v>2.1353204991791741</v>
      </c>
      <c r="N2156" s="4">
        <f t="shared" si="106"/>
        <v>1</v>
      </c>
      <c r="O2156" s="19">
        <f>+N2156*(Data_FRED!C2018)</f>
        <v>1.5850478138509476E-2</v>
      </c>
      <c r="P2156" s="12">
        <f t="shared" si="107"/>
        <v>1.0712346795862262</v>
      </c>
    </row>
    <row r="2157" spans="11:16" ht="12.5" x14ac:dyDescent="0.25">
      <c r="K2157" s="38">
        <v>44102</v>
      </c>
      <c r="L2157" s="4">
        <f t="shared" si="105"/>
        <v>2020</v>
      </c>
      <c r="M2157" s="12">
        <f>IF(L2157=2012,M2156,M2156*(1+Data_FRED!C2019))</f>
        <v>2.1694475135614084</v>
      </c>
      <c r="N2157" s="4">
        <f t="shared" si="106"/>
        <v>1</v>
      </c>
      <c r="O2157" s="19">
        <f>+N2157*(Data_FRED!C2019)</f>
        <v>1.5982150874003724E-2</v>
      </c>
      <c r="P2157" s="12">
        <f t="shared" si="107"/>
        <v>1.0883553138568383</v>
      </c>
    </row>
    <row r="2158" spans="11:16" ht="12.5" x14ac:dyDescent="0.25">
      <c r="K2158" s="38">
        <v>44103</v>
      </c>
      <c r="L2158" s="4">
        <f t="shared" si="105"/>
        <v>2020</v>
      </c>
      <c r="M2158" s="12">
        <f>IF(L2158=2012,M2157,M2157*(1+Data_FRED!C2020))</f>
        <v>2.1589815677103621</v>
      </c>
      <c r="N2158" s="4">
        <f t="shared" si="106"/>
        <v>1</v>
      </c>
      <c r="O2158" s="19">
        <f>+N2158*(Data_FRED!C2020)</f>
        <v>-4.8242447838090239E-3</v>
      </c>
      <c r="P2158" s="12">
        <f t="shared" si="107"/>
        <v>1.0831048214110335</v>
      </c>
    </row>
    <row r="2159" spans="11:16" ht="12.5" x14ac:dyDescent="0.25">
      <c r="K2159" s="38">
        <v>44104</v>
      </c>
      <c r="L2159" s="4">
        <f t="shared" si="105"/>
        <v>2020</v>
      </c>
      <c r="M2159" s="12">
        <f>IF(L2159=2012,M2158,M2158*(1+Data_FRED!C2021))</f>
        <v>2.1767280373417064</v>
      </c>
      <c r="N2159" s="4">
        <f t="shared" si="106"/>
        <v>1</v>
      </c>
      <c r="O2159" s="19">
        <f>+N2159*(Data_FRED!C2021)</f>
        <v>8.2198337849473339E-3</v>
      </c>
      <c r="P2159" s="12">
        <f t="shared" si="107"/>
        <v>1.0920077630147071</v>
      </c>
    </row>
    <row r="2160" spans="11:16" ht="12.5" x14ac:dyDescent="0.25">
      <c r="K2160" s="38">
        <v>44105</v>
      </c>
      <c r="L2160" s="4">
        <f t="shared" si="105"/>
        <v>2020</v>
      </c>
      <c r="M2160" s="12">
        <f>IF(L2160=2012,M2159,M2159*(1+Data_FRED!C2022))</f>
        <v>2.1882188434280327</v>
      </c>
      <c r="N2160" s="4">
        <f t="shared" si="106"/>
        <v>1</v>
      </c>
      <c r="O2160" s="19">
        <f>+N2160*(Data_FRED!C2022)</f>
        <v>5.2789351215227383E-3</v>
      </c>
      <c r="P2160" s="12">
        <f t="shared" si="107"/>
        <v>1.0977724011478609</v>
      </c>
    </row>
    <row r="2161" spans="11:16" ht="12.5" x14ac:dyDescent="0.25">
      <c r="K2161" s="38">
        <v>44106</v>
      </c>
      <c r="L2161" s="4">
        <f t="shared" si="105"/>
        <v>2020</v>
      </c>
      <c r="M2161" s="12">
        <f>IF(L2161=2012,M2160,M2160*(1+Data_FRED!C2023))</f>
        <v>2.1671729875459591</v>
      </c>
      <c r="N2161" s="4">
        <f t="shared" si="106"/>
        <v>1</v>
      </c>
      <c r="O2161" s="19">
        <f>+N2161*(Data_FRED!C2023)</f>
        <v>-9.6178021431822455E-3</v>
      </c>
      <c r="P2161" s="12">
        <f t="shared" si="107"/>
        <v>1.0872142433953746</v>
      </c>
    </row>
    <row r="2162" spans="11:16" ht="12.5" x14ac:dyDescent="0.25">
      <c r="K2162" s="38">
        <v>44109</v>
      </c>
      <c r="L2162" s="4">
        <f t="shared" si="105"/>
        <v>2020</v>
      </c>
      <c r="M2162" s="12">
        <f>IF(L2162=2012,M2161,M2161*(1+Data_FRED!C2024))</f>
        <v>2.2057830929198889</v>
      </c>
      <c r="N2162" s="4">
        <f t="shared" si="106"/>
        <v>1</v>
      </c>
      <c r="O2162" s="19">
        <f>+N2162*(Data_FRED!C2024)</f>
        <v>1.7815885301177808E-2</v>
      </c>
      <c r="P2162" s="12">
        <f t="shared" si="107"/>
        <v>1.1065839276535134</v>
      </c>
    </row>
    <row r="2163" spans="11:16" ht="12.5" x14ac:dyDescent="0.25">
      <c r="K2163" s="38">
        <v>44110</v>
      </c>
      <c r="L2163" s="4">
        <f t="shared" si="105"/>
        <v>2020</v>
      </c>
      <c r="M2163" s="12">
        <f>IF(L2163=2012,M2162,M2162*(1+Data_FRED!C2025))</f>
        <v>2.1747107141219919</v>
      </c>
      <c r="N2163" s="4">
        <f t="shared" si="106"/>
        <v>1</v>
      </c>
      <c r="O2163" s="19">
        <f>+N2163*(Data_FRED!C2025)</f>
        <v>-1.4086778930182592E-2</v>
      </c>
      <c r="P2163" s="12">
        <f t="shared" si="107"/>
        <v>1.0909957244969652</v>
      </c>
    </row>
    <row r="2164" spans="11:16" ht="12.5" x14ac:dyDescent="0.25">
      <c r="K2164" s="38">
        <v>44111</v>
      </c>
      <c r="L2164" s="4">
        <f t="shared" si="105"/>
        <v>2020</v>
      </c>
      <c r="M2164" s="12">
        <f>IF(L2164=2012,M2163,M2163*(1+Data_FRED!C2026))</f>
        <v>2.2122376251141049</v>
      </c>
      <c r="N2164" s="4">
        <f t="shared" si="106"/>
        <v>1</v>
      </c>
      <c r="O2164" s="19">
        <f>+N2164*(Data_FRED!C2026)</f>
        <v>1.725604732087949E-2</v>
      </c>
      <c r="P2164" s="12">
        <f t="shared" si="107"/>
        <v>1.1098219983457622</v>
      </c>
    </row>
    <row r="2165" spans="11:16" ht="12.5" x14ac:dyDescent="0.25">
      <c r="K2165" s="38">
        <v>44112</v>
      </c>
      <c r="L2165" s="4">
        <f t="shared" si="105"/>
        <v>2020</v>
      </c>
      <c r="M2165" s="12">
        <f>IF(L2165=2012,M2164,M2164*(1+Data_FRED!C2027))</f>
        <v>2.2298807702305603</v>
      </c>
      <c r="N2165" s="4">
        <f t="shared" si="106"/>
        <v>1</v>
      </c>
      <c r="O2165" s="19">
        <f>+N2165*(Data_FRED!C2027)</f>
        <v>7.9752486424442184E-3</v>
      </c>
      <c r="P2165" s="12">
        <f t="shared" si="107"/>
        <v>1.118673104731424</v>
      </c>
    </row>
    <row r="2166" spans="11:16" ht="12.5" x14ac:dyDescent="0.25">
      <c r="K2166" s="38">
        <v>44113</v>
      </c>
      <c r="L2166" s="4">
        <f t="shared" si="105"/>
        <v>2020</v>
      </c>
      <c r="M2166" s="12">
        <f>IF(L2166=2012,M2165,M2165*(1+Data_FRED!C2028))</f>
        <v>2.2493972950639383</v>
      </c>
      <c r="N2166" s="4">
        <f t="shared" si="106"/>
        <v>1</v>
      </c>
      <c r="O2166" s="19">
        <f>+N2166*(Data_FRED!C2028)</f>
        <v>8.7522728093486473E-3</v>
      </c>
      <c r="P2166" s="12">
        <f t="shared" si="107"/>
        <v>1.1284640369285144</v>
      </c>
    </row>
    <row r="2167" spans="11:16" ht="12.5" x14ac:dyDescent="0.25">
      <c r="K2167" s="38">
        <v>44117</v>
      </c>
      <c r="L2167" s="4">
        <f t="shared" si="105"/>
        <v>2020</v>
      </c>
      <c r="M2167" s="12">
        <f>IF(L2167=2012,M2166,M2166*(1+Data_FRED!C2029))</f>
        <v>2.2351656272850828</v>
      </c>
      <c r="N2167" s="4">
        <f t="shared" si="106"/>
        <v>1</v>
      </c>
      <c r="O2167" s="19">
        <f>+N2167*(Data_FRED!C2029)</f>
        <v>-6.3268804537488111E-3</v>
      </c>
      <c r="P2167" s="12">
        <f t="shared" si="107"/>
        <v>1.1213243798705128</v>
      </c>
    </row>
    <row r="2168" spans="11:16" ht="12.5" x14ac:dyDescent="0.25">
      <c r="K2168" s="38">
        <v>44118</v>
      </c>
      <c r="L2168" s="4">
        <f t="shared" si="105"/>
        <v>2020</v>
      </c>
      <c r="M2168" s="12">
        <f>IF(L2168=2012,M2167,M2167*(1+Data_FRED!C2030))</f>
        <v>2.2203125736022402</v>
      </c>
      <c r="N2168" s="4">
        <f t="shared" si="106"/>
        <v>1</v>
      </c>
      <c r="O2168" s="19">
        <f>+N2168*(Data_FRED!C2030)</f>
        <v>-6.6451691550408936E-3</v>
      </c>
      <c r="P2168" s="12">
        <f t="shared" si="107"/>
        <v>1.1138729896886019</v>
      </c>
    </row>
    <row r="2169" spans="11:16" ht="12.5" x14ac:dyDescent="0.25">
      <c r="K2169" s="38">
        <v>44119</v>
      </c>
      <c r="L2169" s="4">
        <f t="shared" si="105"/>
        <v>2020</v>
      </c>
      <c r="M2169" s="12">
        <f>IF(L2169=2012,M2168,M2168*(1+Data_FRED!C2031))</f>
        <v>2.2169177797557698</v>
      </c>
      <c r="N2169" s="4">
        <f t="shared" si="106"/>
        <v>1</v>
      </c>
      <c r="O2169" s="19">
        <f>+N2169*(Data_FRED!C2031)</f>
        <v>-1.5289711398439405E-3</v>
      </c>
      <c r="P2169" s="12">
        <f t="shared" si="107"/>
        <v>1.1121699100339164</v>
      </c>
    </row>
    <row r="2170" spans="11:16" ht="12.5" x14ac:dyDescent="0.25">
      <c r="K2170" s="38">
        <v>44120</v>
      </c>
      <c r="L2170" s="4">
        <f t="shared" si="105"/>
        <v>2020</v>
      </c>
      <c r="M2170" s="12">
        <f>IF(L2170=2012,M2169,M2169*(1+Data_FRED!C2032))</f>
        <v>2.2172168837963211</v>
      </c>
      <c r="N2170" s="4">
        <f t="shared" si="106"/>
        <v>1</v>
      </c>
      <c r="O2170" s="19">
        <f>+N2170*(Data_FRED!C2032)</f>
        <v>1.3491886946954788E-4</v>
      </c>
      <c r="P2170" s="12">
        <f t="shared" si="107"/>
        <v>1.1123199627408362</v>
      </c>
    </row>
    <row r="2171" spans="11:16" ht="12.5" x14ac:dyDescent="0.25">
      <c r="K2171" s="38">
        <v>44123</v>
      </c>
      <c r="L2171" s="4">
        <f t="shared" si="105"/>
        <v>2020</v>
      </c>
      <c r="M2171" s="12">
        <f>IF(L2171=2012,M2170,M2170*(1+Data_FRED!C2033))</f>
        <v>2.1807112417029164</v>
      </c>
      <c r="N2171" s="4">
        <f t="shared" si="106"/>
        <v>1</v>
      </c>
      <c r="O2171" s="19">
        <f>+N2171*(Data_FRED!C2033)</f>
        <v>-1.6464623898632638E-2</v>
      </c>
      <c r="P2171" s="12">
        <f t="shared" si="107"/>
        <v>1.0940060328993673</v>
      </c>
    </row>
    <row r="2172" spans="11:16" ht="12.5" x14ac:dyDescent="0.25">
      <c r="K2172" s="38">
        <v>44124</v>
      </c>
      <c r="L2172" s="4">
        <f t="shared" si="105"/>
        <v>2020</v>
      </c>
      <c r="M2172" s="12">
        <f>IF(L2172=2012,M2171,M2171*(1+Data_FRED!C2034))</f>
        <v>2.1909957779195945</v>
      </c>
      <c r="N2172" s="4">
        <f t="shared" si="106"/>
        <v>1</v>
      </c>
      <c r="O2172" s="19">
        <f>+N2172*(Data_FRED!C2034)</f>
        <v>4.7161384872977134E-3</v>
      </c>
      <c r="P2172" s="12">
        <f t="shared" si="107"/>
        <v>1.09916551685646</v>
      </c>
    </row>
    <row r="2173" spans="11:16" ht="12.5" x14ac:dyDescent="0.25">
      <c r="K2173" s="38">
        <v>44125</v>
      </c>
      <c r="L2173" s="4">
        <f t="shared" si="105"/>
        <v>2020</v>
      </c>
      <c r="M2173" s="12">
        <f>IF(L2173=2012,M2172,M2172*(1+Data_FRED!C2035))</f>
        <v>2.1861797566043704</v>
      </c>
      <c r="N2173" s="4">
        <f t="shared" si="106"/>
        <v>1</v>
      </c>
      <c r="O2173" s="19">
        <f>+N2173*(Data_FRED!C2035)</f>
        <v>-2.1980970313859494E-3</v>
      </c>
      <c r="P2173" s="12">
        <f t="shared" si="107"/>
        <v>1.096749444396856</v>
      </c>
    </row>
    <row r="2174" spans="11:16" ht="12.5" x14ac:dyDescent="0.25">
      <c r="K2174" s="38">
        <v>44126</v>
      </c>
      <c r="L2174" s="4">
        <f t="shared" si="105"/>
        <v>2020</v>
      </c>
      <c r="M2174" s="12">
        <f>IF(L2174=2012,M2173,M2173*(1+Data_FRED!C2036))</f>
        <v>2.1975596396202137</v>
      </c>
      <c r="N2174" s="4">
        <f t="shared" si="106"/>
        <v>1</v>
      </c>
      <c r="O2174" s="19">
        <f>+N2174*(Data_FRED!C2036)</f>
        <v>5.2053738863262616E-3</v>
      </c>
      <c r="P2174" s="12">
        <f t="shared" si="107"/>
        <v>1.1024584353145621</v>
      </c>
    </row>
    <row r="2175" spans="11:16" ht="12.5" x14ac:dyDescent="0.25">
      <c r="K2175" s="38">
        <v>44127</v>
      </c>
      <c r="L2175" s="4">
        <f t="shared" si="105"/>
        <v>2020</v>
      </c>
      <c r="M2175" s="12">
        <f>IF(L2175=2012,M2174,M2174*(1+Data_FRED!C2037))</f>
        <v>2.2051189513868024</v>
      </c>
      <c r="N2175" s="4">
        <f t="shared" si="106"/>
        <v>1</v>
      </c>
      <c r="O2175" s="19">
        <f>+N2175*(Data_FRED!C2037)</f>
        <v>3.4398664911297477E-3</v>
      </c>
      <c r="P2175" s="12">
        <f t="shared" si="107"/>
        <v>1.106250745144064</v>
      </c>
    </row>
    <row r="2176" spans="11:16" ht="12.5" x14ac:dyDescent="0.25">
      <c r="K2176" s="38">
        <v>44130</v>
      </c>
      <c r="L2176" s="4">
        <f t="shared" si="105"/>
        <v>2020</v>
      </c>
      <c r="M2176" s="12">
        <f>IF(L2176=2012,M2175,M2175*(1+Data_FRED!C2038))</f>
        <v>2.1637410070342038</v>
      </c>
      <c r="N2176" s="4">
        <f t="shared" si="106"/>
        <v>1</v>
      </c>
      <c r="O2176" s="19">
        <f>+N2176*(Data_FRED!C2038)</f>
        <v>-1.8764495369547173E-2</v>
      </c>
      <c r="P2176" s="12">
        <f t="shared" si="107"/>
        <v>1.0854925081592501</v>
      </c>
    </row>
    <row r="2177" spans="11:16" ht="12.5" x14ac:dyDescent="0.25">
      <c r="K2177" s="38">
        <v>44131</v>
      </c>
      <c r="L2177" s="4">
        <f t="shared" si="105"/>
        <v>2020</v>
      </c>
      <c r="M2177" s="12">
        <f>IF(L2177=2012,M2176,M2176*(1+Data_FRED!C2039))</f>
        <v>2.1571844524417636</v>
      </c>
      <c r="N2177" s="4">
        <f t="shared" si="106"/>
        <v>1</v>
      </c>
      <c r="O2177" s="19">
        <f>+N2177*(Data_FRED!C2039)</f>
        <v>-3.0301938037524704E-3</v>
      </c>
      <c r="P2177" s="12">
        <f t="shared" si="107"/>
        <v>1.0822032554870062</v>
      </c>
    </row>
    <row r="2178" spans="11:16" ht="12.5" x14ac:dyDescent="0.25">
      <c r="K2178" s="38">
        <v>44132</v>
      </c>
      <c r="L2178" s="4">
        <f t="shared" si="105"/>
        <v>2020</v>
      </c>
      <c r="M2178" s="12">
        <f>IF(L2178=2012,M2177,M2177*(1+Data_FRED!C2040))</f>
        <v>2.0796863687479279</v>
      </c>
      <c r="N2178" s="4">
        <f t="shared" si="106"/>
        <v>1</v>
      </c>
      <c r="O2178" s="19">
        <f>+N2178*(Data_FRED!C2040)</f>
        <v>-3.5925571226008889E-2</v>
      </c>
      <c r="P2178" s="12">
        <f t="shared" si="107"/>
        <v>1.0433244853509891</v>
      </c>
    </row>
    <row r="2179" spans="11:16" ht="12.5" x14ac:dyDescent="0.25">
      <c r="K2179" s="38">
        <v>44133</v>
      </c>
      <c r="L2179" s="4">
        <f t="shared" si="105"/>
        <v>2020</v>
      </c>
      <c r="M2179" s="12">
        <f>IF(L2179=2012,M2178,M2178*(1+Data_FRED!C2041))</f>
        <v>2.1043857669090253</v>
      </c>
      <c r="N2179" s="4">
        <f t="shared" si="106"/>
        <v>1</v>
      </c>
      <c r="O2179" s="19">
        <f>+N2179*(Data_FRED!C2041)</f>
        <v>1.18765014438055E-2</v>
      </c>
      <c r="P2179" s="12">
        <f t="shared" si="107"/>
        <v>1.0557155301076178</v>
      </c>
    </row>
    <row r="2180" spans="11:16" ht="12.5" x14ac:dyDescent="0.25">
      <c r="K2180" s="38">
        <v>44134</v>
      </c>
      <c r="L2180" s="4">
        <f t="shared" si="105"/>
        <v>2020</v>
      </c>
      <c r="M2180" s="12">
        <f>IF(L2180=2012,M2179,M2179*(1+Data_FRED!C2042))</f>
        <v>2.0787045394630068</v>
      </c>
      <c r="N2180" s="4">
        <f t="shared" si="106"/>
        <v>1</v>
      </c>
      <c r="O2180" s="19">
        <f>+N2180*(Data_FRED!C2042)</f>
        <v>-1.2203669046735501E-2</v>
      </c>
      <c r="P2180" s="12">
        <f t="shared" si="107"/>
        <v>1.0428319271706854</v>
      </c>
    </row>
    <row r="2181" spans="11:16" ht="12.5" x14ac:dyDescent="0.25">
      <c r="K2181" s="38">
        <v>44137</v>
      </c>
      <c r="L2181" s="4">
        <f t="shared" si="105"/>
        <v>2020</v>
      </c>
      <c r="M2181" s="12">
        <f>IF(L2181=2012,M2180,M2180*(1+Data_FRED!C2043))</f>
        <v>2.1041539983562192</v>
      </c>
      <c r="N2181" s="4">
        <f t="shared" si="106"/>
        <v>1</v>
      </c>
      <c r="O2181" s="19">
        <f>+N2181*(Data_FRED!C2043)</f>
        <v>1.2242941894852779E-2</v>
      </c>
      <c r="P2181" s="12">
        <f t="shared" si="107"/>
        <v>1.0555992578611335</v>
      </c>
    </row>
    <row r="2182" spans="11:16" ht="12.5" x14ac:dyDescent="0.25">
      <c r="K2182" s="38">
        <v>44138</v>
      </c>
      <c r="L2182" s="4">
        <f t="shared" si="105"/>
        <v>2020</v>
      </c>
      <c r="M2182" s="12">
        <f>IF(L2182=2012,M2181,M2181*(1+Data_FRED!C2044))</f>
        <v>2.1412770840792605</v>
      </c>
      <c r="N2182" s="4">
        <f t="shared" si="106"/>
        <v>1</v>
      </c>
      <c r="O2182" s="19">
        <f>+N2182*(Data_FRED!C2044)</f>
        <v>1.7642760820758659E-2</v>
      </c>
      <c r="P2182" s="12">
        <f t="shared" si="107"/>
        <v>1.0742229430901478</v>
      </c>
    </row>
    <row r="2183" spans="11:16" ht="12.5" x14ac:dyDescent="0.25">
      <c r="K2183" s="38">
        <v>44139</v>
      </c>
      <c r="L2183" s="4">
        <f t="shared" si="105"/>
        <v>2020</v>
      </c>
      <c r="M2183" s="12">
        <f>IF(L2183=2012,M2182,M2182*(1+Data_FRED!C2045))</f>
        <v>2.1879730196019773</v>
      </c>
      <c r="N2183" s="4">
        <f t="shared" si="106"/>
        <v>1</v>
      </c>
      <c r="O2183" s="19">
        <f>+N2183*(Data_FRED!C2045)</f>
        <v>2.1807516584335981E-2</v>
      </c>
      <c r="P2183" s="12">
        <f t="shared" si="107"/>
        <v>1.0976490777368602</v>
      </c>
    </row>
    <row r="2184" spans="11:16" ht="12.5" x14ac:dyDescent="0.25">
      <c r="K2184" s="38">
        <v>44140</v>
      </c>
      <c r="L2184" s="4">
        <f t="shared" si="105"/>
        <v>2020</v>
      </c>
      <c r="M2184" s="12">
        <f>IF(L2184=2012,M2183,M2183*(1+Data_FRED!C2046))</f>
        <v>2.2301423983236695</v>
      </c>
      <c r="N2184" s="4">
        <f t="shared" si="106"/>
        <v>1</v>
      </c>
      <c r="O2184" s="19">
        <f>+N2184*(Data_FRED!C2046)</f>
        <v>1.9273262670013912E-2</v>
      </c>
      <c r="P2184" s="12">
        <f t="shared" si="107"/>
        <v>1.1188043567315811</v>
      </c>
    </row>
    <row r="2185" spans="11:16" ht="12.5" x14ac:dyDescent="0.25">
      <c r="K2185" s="38">
        <v>44141</v>
      </c>
      <c r="L2185" s="4">
        <f t="shared" si="105"/>
        <v>2020</v>
      </c>
      <c r="M2185" s="12">
        <f>IF(L2185=2012,M2184,M2184*(1+Data_FRED!C2047))</f>
        <v>2.2295006663769157</v>
      </c>
      <c r="N2185" s="4">
        <f t="shared" si="106"/>
        <v>1</v>
      </c>
      <c r="O2185" s="19">
        <f>+N2185*(Data_FRED!C2047)</f>
        <v>-2.8775379869741254E-4</v>
      </c>
      <c r="P2185" s="12">
        <f t="shared" si="107"/>
        <v>1.1184824165279323</v>
      </c>
    </row>
    <row r="2186" spans="11:16" ht="12.5" x14ac:dyDescent="0.25">
      <c r="K2186" s="38">
        <v>44144</v>
      </c>
      <c r="L2186" s="4">
        <f t="shared" si="105"/>
        <v>2020</v>
      </c>
      <c r="M2186" s="12">
        <f>IF(L2186=2012,M2185,M2185*(1+Data_FRED!C2048))</f>
        <v>2.255434124601337</v>
      </c>
      <c r="N2186" s="4">
        <f t="shared" si="106"/>
        <v>1</v>
      </c>
      <c r="O2186" s="19">
        <f>+N2186*(Data_FRED!C2048)</f>
        <v>1.1631958050304203E-2</v>
      </c>
      <c r="P2186" s="12">
        <f t="shared" si="107"/>
        <v>1.131492557076988</v>
      </c>
    </row>
    <row r="2187" spans="11:16" ht="12.5" x14ac:dyDescent="0.25">
      <c r="K2187" s="38">
        <v>44145</v>
      </c>
      <c r="L2187" s="4">
        <f t="shared" si="105"/>
        <v>2020</v>
      </c>
      <c r="M2187" s="12">
        <f>IF(L2187=2012,M2186,M2186*(1+Data_FRED!C2049))</f>
        <v>2.252274749730542</v>
      </c>
      <c r="N2187" s="4">
        <f t="shared" si="106"/>
        <v>1</v>
      </c>
      <c r="O2187" s="19">
        <f>+N2187*(Data_FRED!C2049)</f>
        <v>-1.4007834839128777E-3</v>
      </c>
      <c r="P2187" s="12">
        <f t="shared" si="107"/>
        <v>1.1299075809908641</v>
      </c>
    </row>
    <row r="2188" spans="11:16" ht="12.5" x14ac:dyDescent="0.25">
      <c r="K2188" s="38">
        <v>44147</v>
      </c>
      <c r="L2188" s="4">
        <f t="shared" si="105"/>
        <v>2020</v>
      </c>
      <c r="M2188" s="12">
        <f>IF(L2188=2012,M2187,M2187*(1+Data_FRED!C2050))</f>
        <v>2.229687409450769</v>
      </c>
      <c r="N2188" s="4">
        <f t="shared" si="106"/>
        <v>1</v>
      </c>
      <c r="O2188" s="19">
        <f>+N2188*(Data_FRED!C2050)</f>
        <v>-1.0028678908945363E-2</v>
      </c>
      <c r="P2188" s="12">
        <f t="shared" si="107"/>
        <v>1.1185761006643236</v>
      </c>
    </row>
    <row r="2189" spans="11:16" ht="12.5" x14ac:dyDescent="0.25">
      <c r="K2189" s="38">
        <v>44148</v>
      </c>
      <c r="L2189" s="4">
        <f t="shared" si="105"/>
        <v>2020</v>
      </c>
      <c r="M2189" s="12">
        <f>IF(L2189=2012,M2188,M2188*(1+Data_FRED!C2051))</f>
        <v>2.2598296097266672</v>
      </c>
      <c r="N2189" s="4">
        <f t="shared" si="106"/>
        <v>1</v>
      </c>
      <c r="O2189" s="19">
        <f>+N2189*(Data_FRED!C2051)</f>
        <v>1.3518576706374859E-2</v>
      </c>
      <c r="P2189" s="12">
        <f t="shared" si="107"/>
        <v>1.1336976574830719</v>
      </c>
    </row>
    <row r="2190" spans="11:16" ht="12.5" x14ac:dyDescent="0.25">
      <c r="K2190" s="38">
        <v>44151</v>
      </c>
      <c r="L2190" s="4">
        <f t="shared" si="105"/>
        <v>2020</v>
      </c>
      <c r="M2190" s="12">
        <f>IF(L2190=2012,M2189,M2189*(1+Data_FRED!C2052))</f>
        <v>2.2860000906142344</v>
      </c>
      <c r="N2190" s="4">
        <f t="shared" si="106"/>
        <v>1</v>
      </c>
      <c r="O2190" s="19">
        <f>+N2190*(Data_FRED!C2052)</f>
        <v>1.1580731916656505E-2</v>
      </c>
      <c r="P2190" s="12">
        <f t="shared" si="107"/>
        <v>1.146826706128925</v>
      </c>
    </row>
    <row r="2191" spans="11:16" ht="12.5" x14ac:dyDescent="0.25">
      <c r="K2191" s="38">
        <v>44152</v>
      </c>
      <c r="L2191" s="4">
        <f t="shared" si="105"/>
        <v>2020</v>
      </c>
      <c r="M2191" s="12">
        <f>IF(L2191=2012,M2190,M2190*(1+Data_FRED!C2053))</f>
        <v>2.2750193437364099</v>
      </c>
      <c r="N2191" s="4">
        <f t="shared" si="106"/>
        <v>1</v>
      </c>
      <c r="O2191" s="19">
        <f>+N2191*(Data_FRED!C2053)</f>
        <v>-4.8034761341036901E-3</v>
      </c>
      <c r="P2191" s="12">
        <f t="shared" si="107"/>
        <v>1.1413179514160821</v>
      </c>
    </row>
    <row r="2192" spans="11:16" ht="12.5" x14ac:dyDescent="0.25">
      <c r="K2192" s="38">
        <v>44153</v>
      </c>
      <c r="L2192" s="4">
        <f t="shared" si="105"/>
        <v>2020</v>
      </c>
      <c r="M2192" s="12">
        <f>IF(L2192=2012,M2191,M2191*(1+Data_FRED!C2054))</f>
        <v>2.2485581080791892</v>
      </c>
      <c r="N2192" s="4">
        <f t="shared" si="106"/>
        <v>1</v>
      </c>
      <c r="O2192" s="19">
        <f>+N2192*(Data_FRED!C2054)</f>
        <v>-1.1631213479601318E-2</v>
      </c>
      <c r="P2192" s="12">
        <f t="shared" si="107"/>
        <v>1.1280430386750604</v>
      </c>
    </row>
    <row r="2193" spans="11:16" ht="12.5" x14ac:dyDescent="0.25">
      <c r="K2193" s="38">
        <v>44154</v>
      </c>
      <c r="L2193" s="4">
        <f t="shared" ref="L2193:L2256" si="108">+YEAR(K2193)</f>
        <v>2020</v>
      </c>
      <c r="M2193" s="12">
        <f>IF(L2193=2012,M2192,M2192*(1+Data_FRED!C2055))</f>
        <v>2.2574144002916317</v>
      </c>
      <c r="N2193" s="4">
        <f t="shared" ref="N2193:N2256" si="109">+SUMIF($C$143:$C$153,L2193,$D$143:$D$153)</f>
        <v>1</v>
      </c>
      <c r="O2193" s="19">
        <f>+N2193*(Data_FRED!C2055)</f>
        <v>3.9386539225387159E-3</v>
      </c>
      <c r="P2193" s="12">
        <f t="shared" ref="P2193:P2256" si="110">P2192*(1+O2193)</f>
        <v>1.1324860098141305</v>
      </c>
    </row>
    <row r="2194" spans="11:16" ht="12.5" x14ac:dyDescent="0.25">
      <c r="K2194" s="38">
        <v>44155</v>
      </c>
      <c r="L2194" s="4">
        <f t="shared" si="108"/>
        <v>2020</v>
      </c>
      <c r="M2194" s="12">
        <f>IF(L2194=2012,M2193,M2193*(1+Data_FRED!C2056))</f>
        <v>2.2420285056660232</v>
      </c>
      <c r="N2194" s="4">
        <f t="shared" si="109"/>
        <v>1</v>
      </c>
      <c r="O2194" s="19">
        <f>+N2194*(Data_FRED!C2056)</f>
        <v>-6.8157156362698918E-3</v>
      </c>
      <c r="P2194" s="12">
        <f t="shared" si="110"/>
        <v>1.1247673072091835</v>
      </c>
    </row>
    <row r="2195" spans="11:16" ht="12.5" x14ac:dyDescent="0.25">
      <c r="K2195" s="38">
        <v>44158</v>
      </c>
      <c r="L2195" s="4">
        <f t="shared" si="108"/>
        <v>2020</v>
      </c>
      <c r="M2195" s="12">
        <f>IF(L2195=2012,M2194,M2194*(1+Data_FRED!C2057))</f>
        <v>2.2546289179526822</v>
      </c>
      <c r="N2195" s="4">
        <f t="shared" si="109"/>
        <v>1</v>
      </c>
      <c r="O2195" s="19">
        <f>+N2195*(Data_FRED!C2057)</f>
        <v>5.6200945950578216E-3</v>
      </c>
      <c r="P2195" s="12">
        <f t="shared" si="110"/>
        <v>1.1310886058731275</v>
      </c>
    </row>
    <row r="2196" spans="11:16" ht="12.5" x14ac:dyDescent="0.25">
      <c r="K2196" s="38">
        <v>44159</v>
      </c>
      <c r="L2196" s="4">
        <f t="shared" si="108"/>
        <v>2020</v>
      </c>
      <c r="M2196" s="12">
        <f>IF(L2196=2012,M2195,M2195*(1+Data_FRED!C2058))</f>
        <v>2.2907762731186336</v>
      </c>
      <c r="N2196" s="4">
        <f t="shared" si="109"/>
        <v>1</v>
      </c>
      <c r="O2196" s="19">
        <f>+N2196*(Data_FRED!C2058)</f>
        <v>1.6032507557285768E-2</v>
      </c>
      <c r="P2196" s="12">
        <f t="shared" si="110"/>
        <v>1.1492227924947482</v>
      </c>
    </row>
    <row r="2197" spans="11:16" ht="12.5" x14ac:dyDescent="0.25">
      <c r="K2197" s="38">
        <v>44160</v>
      </c>
      <c r="L2197" s="4">
        <f t="shared" si="108"/>
        <v>2020</v>
      </c>
      <c r="M2197" s="12">
        <f>IF(L2197=2012,M2196,M2196*(1+Data_FRED!C2059))</f>
        <v>2.2871438532630841</v>
      </c>
      <c r="N2197" s="4">
        <f t="shared" si="109"/>
        <v>1</v>
      </c>
      <c r="O2197" s="19">
        <f>+N2197*(Data_FRED!C2059)</f>
        <v>-1.5856720266289198E-3</v>
      </c>
      <c r="P2197" s="12">
        <f t="shared" si="110"/>
        <v>1.1474005020603248</v>
      </c>
    </row>
    <row r="2198" spans="11:16" ht="12.5" x14ac:dyDescent="0.25">
      <c r="K2198" s="38">
        <v>44162</v>
      </c>
      <c r="L2198" s="4">
        <f t="shared" si="108"/>
        <v>2020</v>
      </c>
      <c r="M2198" s="12">
        <f>IF(L2198=2012,M2197,M2197*(1+Data_FRED!C2060))</f>
        <v>2.2926194066552852</v>
      </c>
      <c r="N2198" s="4">
        <f t="shared" si="109"/>
        <v>1</v>
      </c>
      <c r="O2198" s="19">
        <f>+N2198*(Data_FRED!C2060)</f>
        <v>2.3940572799516376E-3</v>
      </c>
      <c r="P2198" s="12">
        <f t="shared" si="110"/>
        <v>1.1501474445853026</v>
      </c>
    </row>
    <row r="2199" spans="11:16" ht="12.5" x14ac:dyDescent="0.25">
      <c r="K2199" s="38">
        <v>44165</v>
      </c>
      <c r="L2199" s="4">
        <f t="shared" si="108"/>
        <v>2020</v>
      </c>
      <c r="M2199" s="12">
        <f>IF(L2199=2012,M2198,M2198*(1+Data_FRED!C2061))</f>
        <v>2.2820594149607523</v>
      </c>
      <c r="N2199" s="4">
        <f t="shared" si="109"/>
        <v>1</v>
      </c>
      <c r="O2199" s="19">
        <f>+N2199*(Data_FRED!C2061)</f>
        <v>-4.6060814384970977E-3</v>
      </c>
      <c r="P2199" s="12">
        <f t="shared" si="110"/>
        <v>1.1448497717892634</v>
      </c>
    </row>
    <row r="2200" spans="11:16" ht="12.5" x14ac:dyDescent="0.25">
      <c r="K2200" s="38">
        <v>44166</v>
      </c>
      <c r="L2200" s="4">
        <f t="shared" si="108"/>
        <v>2020</v>
      </c>
      <c r="M2200" s="12">
        <f>IF(L2200=2012,M2199,M2199*(1+Data_FRED!C2062))</f>
        <v>2.3076370144642526</v>
      </c>
      <c r="N2200" s="4">
        <f t="shared" si="109"/>
        <v>1</v>
      </c>
      <c r="O2200" s="19">
        <f>+N2200*(Data_FRED!C2062)</f>
        <v>1.1208121636017976E-2</v>
      </c>
      <c r="P2200" s="12">
        <f t="shared" si="110"/>
        <v>1.1576813872864449</v>
      </c>
    </row>
    <row r="2201" spans="11:16" ht="12.5" x14ac:dyDescent="0.25">
      <c r="K2201" s="38">
        <v>44167</v>
      </c>
      <c r="L2201" s="4">
        <f t="shared" si="108"/>
        <v>2020</v>
      </c>
      <c r="M2201" s="12">
        <f>IF(L2201=2012,M2200,M2200*(1+Data_FRED!C2063))</f>
        <v>2.3117666429024752</v>
      </c>
      <c r="N2201" s="4">
        <f t="shared" si="109"/>
        <v>1</v>
      </c>
      <c r="O2201" s="19">
        <f>+N2201*(Data_FRED!C2063)</f>
        <v>1.7895485348597621E-3</v>
      </c>
      <c r="P2201" s="12">
        <f t="shared" si="110"/>
        <v>1.1597531143168978</v>
      </c>
    </row>
    <row r="2202" spans="11:16" ht="12.5" x14ac:dyDescent="0.25">
      <c r="K2202" s="38">
        <v>44168</v>
      </c>
      <c r="L2202" s="4">
        <f t="shared" si="108"/>
        <v>2020</v>
      </c>
      <c r="M2202" s="12">
        <f>IF(L2202=2012,M2201,M2201*(1+Data_FRED!C2064))</f>
        <v>2.3103233112138191</v>
      </c>
      <c r="N2202" s="4">
        <f t="shared" si="109"/>
        <v>1</v>
      </c>
      <c r="O2202" s="19">
        <f>+N2202*(Data_FRED!C2064)</f>
        <v>-6.2434142870242462E-4</v>
      </c>
      <c r="P2202" s="12">
        <f t="shared" si="110"/>
        <v>1.1590290324005632</v>
      </c>
    </row>
    <row r="2203" spans="11:16" ht="12.5" x14ac:dyDescent="0.25">
      <c r="K2203" s="38">
        <v>44169</v>
      </c>
      <c r="L2203" s="4">
        <f t="shared" si="108"/>
        <v>2020</v>
      </c>
      <c r="M2203" s="12">
        <f>IF(L2203=2012,M2202,M2202*(1+Data_FRED!C2065))</f>
        <v>2.3306482050645738</v>
      </c>
      <c r="N2203" s="4">
        <f t="shared" si="109"/>
        <v>1</v>
      </c>
      <c r="O2203" s="19">
        <f>+N2203*(Data_FRED!C2065)</f>
        <v>8.7974240454147031E-3</v>
      </c>
      <c r="P2203" s="12">
        <f t="shared" si="110"/>
        <v>1.1692255022795377</v>
      </c>
    </row>
    <row r="2204" spans="11:16" ht="12.5" x14ac:dyDescent="0.25">
      <c r="K2204" s="38">
        <v>44172</v>
      </c>
      <c r="L2204" s="4">
        <f t="shared" si="108"/>
        <v>2020</v>
      </c>
      <c r="M2204" s="12">
        <f>IF(L2204=2012,M2203,M2203*(1+Data_FRED!C2066))</f>
        <v>2.3261326413395529</v>
      </c>
      <c r="N2204" s="4">
        <f t="shared" si="109"/>
        <v>1</v>
      </c>
      <c r="O2204" s="19">
        <f>+N2204*(Data_FRED!C2066)</f>
        <v>-1.9374711787083175E-3</v>
      </c>
      <c r="P2204" s="12">
        <f t="shared" si="110"/>
        <v>1.1669601615674603</v>
      </c>
    </row>
    <row r="2205" spans="11:16" ht="12.5" x14ac:dyDescent="0.25">
      <c r="K2205" s="38">
        <v>44173</v>
      </c>
      <c r="L2205" s="4">
        <f t="shared" si="108"/>
        <v>2020</v>
      </c>
      <c r="M2205" s="12">
        <f>IF(L2205=2012,M2204,M2204*(1+Data_FRED!C2067))</f>
        <v>2.3326068746467175</v>
      </c>
      <c r="N2205" s="4">
        <f t="shared" si="109"/>
        <v>1</v>
      </c>
      <c r="O2205" s="19">
        <f>+N2205*(Data_FRED!C2067)</f>
        <v>2.7832605897471193E-3</v>
      </c>
      <c r="P2205" s="12">
        <f t="shared" si="110"/>
        <v>1.170208115794956</v>
      </c>
    </row>
    <row r="2206" spans="11:16" ht="12.5" x14ac:dyDescent="0.25">
      <c r="K2206" s="38">
        <v>44174</v>
      </c>
      <c r="L2206" s="4">
        <f t="shared" si="108"/>
        <v>2020</v>
      </c>
      <c r="M2206" s="12">
        <f>IF(L2206=2012,M2205,M2205*(1+Data_FRED!C2068))</f>
        <v>2.3139903775265802</v>
      </c>
      <c r="N2206" s="4">
        <f t="shared" si="109"/>
        <v>1</v>
      </c>
      <c r="O2206" s="19">
        <f>+N2206*(Data_FRED!C2068)</f>
        <v>-7.9809835607026966E-3</v>
      </c>
      <c r="P2206" s="12">
        <f t="shared" si="110"/>
        <v>1.1608687040601957</v>
      </c>
    </row>
    <row r="2207" spans="11:16" ht="12.5" x14ac:dyDescent="0.25">
      <c r="K2207" s="38">
        <v>44175</v>
      </c>
      <c r="L2207" s="4">
        <f t="shared" si="108"/>
        <v>2020</v>
      </c>
      <c r="M2207" s="12">
        <f>IF(L2207=2012,M2206,M2206*(1+Data_FRED!C2069))</f>
        <v>2.3110147188660783</v>
      </c>
      <c r="N2207" s="4">
        <f t="shared" si="109"/>
        <v>1</v>
      </c>
      <c r="O2207" s="19">
        <f>+N2207*(Data_FRED!C2069)</f>
        <v>-1.2859425386560199E-3</v>
      </c>
      <c r="P2207" s="12">
        <f t="shared" si="110"/>
        <v>1.1593758936118503</v>
      </c>
    </row>
    <row r="2208" spans="11:16" ht="12.5" x14ac:dyDescent="0.25">
      <c r="K2208" s="38">
        <v>44176</v>
      </c>
      <c r="L2208" s="4">
        <f t="shared" si="108"/>
        <v>2020</v>
      </c>
      <c r="M2208" s="12">
        <f>IF(L2208=2012,M2207,M2207*(1+Data_FRED!C2070))</f>
        <v>2.3080895270304507</v>
      </c>
      <c r="N2208" s="4">
        <f t="shared" si="109"/>
        <v>1</v>
      </c>
      <c r="O2208" s="19">
        <f>+N2208*(Data_FRED!C2070)</f>
        <v>-1.2657607983834493E-3</v>
      </c>
      <c r="P2208" s="12">
        <f t="shared" si="110"/>
        <v>1.1579084010551257</v>
      </c>
    </row>
    <row r="2209" spans="11:16" ht="12.5" x14ac:dyDescent="0.25">
      <c r="K2209" s="38">
        <v>44179</v>
      </c>
      <c r="L2209" s="4">
        <f t="shared" si="108"/>
        <v>2020</v>
      </c>
      <c r="M2209" s="12">
        <f>IF(L2209=2012,M2208,M2208*(1+Data_FRED!C2071))</f>
        <v>2.2980059542050424</v>
      </c>
      <c r="N2209" s="4">
        <f t="shared" si="109"/>
        <v>1</v>
      </c>
      <c r="O2209" s="19">
        <f>+N2209*(Data_FRED!C2071)</f>
        <v>-4.3687962305264194E-3</v>
      </c>
      <c r="P2209" s="12">
        <f t="shared" si="110"/>
        <v>1.1528497351973013</v>
      </c>
    </row>
    <row r="2210" spans="11:16" ht="12.5" x14ac:dyDescent="0.25">
      <c r="K2210" s="38">
        <v>44180</v>
      </c>
      <c r="L2210" s="4">
        <f t="shared" si="108"/>
        <v>2020</v>
      </c>
      <c r="M2210" s="12">
        <f>IF(L2210=2012,M2209,M2209*(1+Data_FRED!C2072))</f>
        <v>2.3275087832933665</v>
      </c>
      <c r="N2210" s="4">
        <f t="shared" si="109"/>
        <v>1</v>
      </c>
      <c r="O2210" s="19">
        <f>+N2210*(Data_FRED!C2072)</f>
        <v>1.2838447626446777E-2</v>
      </c>
      <c r="P2210" s="12">
        <f t="shared" si="110"/>
        <v>1.1676505361437948</v>
      </c>
    </row>
    <row r="2211" spans="11:16" ht="12.5" x14ac:dyDescent="0.25">
      <c r="K2211" s="38">
        <v>44181</v>
      </c>
      <c r="L2211" s="4">
        <f t="shared" si="108"/>
        <v>2020</v>
      </c>
      <c r="M2211" s="12">
        <f>IF(L2211=2012,M2210,M2210*(1+Data_FRED!C2073))</f>
        <v>2.3316314494362556</v>
      </c>
      <c r="N2211" s="4">
        <f t="shared" si="109"/>
        <v>1</v>
      </c>
      <c r="O2211" s="19">
        <f>+N2211*(Data_FRED!C2073)</f>
        <v>1.7712784469306416E-3</v>
      </c>
      <c r="P2211" s="12">
        <f t="shared" si="110"/>
        <v>1.1697187703720133</v>
      </c>
    </row>
    <row r="2212" spans="11:16" ht="12.5" x14ac:dyDescent="0.25">
      <c r="K2212" s="38">
        <v>44182</v>
      </c>
      <c r="L2212" s="4">
        <f t="shared" si="108"/>
        <v>2020</v>
      </c>
      <c r="M2212" s="12">
        <f>IF(L2212=2012,M2211,M2211*(1+Data_FRED!C2074))</f>
        <v>2.3450176415825581</v>
      </c>
      <c r="N2212" s="4">
        <f t="shared" si="109"/>
        <v>1</v>
      </c>
      <c r="O2212" s="19">
        <f>+N2212*(Data_FRED!C2074)</f>
        <v>5.7411269476310561E-3</v>
      </c>
      <c r="P2212" s="12">
        <f t="shared" si="110"/>
        <v>1.1764342743257459</v>
      </c>
    </row>
    <row r="2213" spans="11:16" ht="12.5" x14ac:dyDescent="0.25">
      <c r="K2213" s="38">
        <v>44183</v>
      </c>
      <c r="L2213" s="4">
        <f t="shared" si="108"/>
        <v>2020</v>
      </c>
      <c r="M2213" s="12">
        <f>IF(L2213=2012,M2212,M2212*(1+Data_FRED!C2075))</f>
        <v>2.3367695614379196</v>
      </c>
      <c r="N2213" s="4">
        <f t="shared" si="109"/>
        <v>1</v>
      </c>
      <c r="O2213" s="19">
        <f>+N2213*(Data_FRED!C2075)</f>
        <v>-3.5172785050231921E-3</v>
      </c>
      <c r="P2213" s="12">
        <f t="shared" si="110"/>
        <v>1.1722964273400873</v>
      </c>
    </row>
    <row r="2214" spans="11:16" ht="12.5" x14ac:dyDescent="0.25">
      <c r="K2214" s="38">
        <v>44186</v>
      </c>
      <c r="L2214" s="4">
        <f t="shared" si="108"/>
        <v>2020</v>
      </c>
      <c r="M2214" s="12">
        <f>IF(L2214=2012,M2213,M2213*(1+Data_FRED!C2076))</f>
        <v>2.3276236065251421</v>
      </c>
      <c r="N2214" s="4">
        <f t="shared" si="109"/>
        <v>1</v>
      </c>
      <c r="O2214" s="19">
        <f>+N2214*(Data_FRED!C2076)</f>
        <v>-3.913931036978114E-3</v>
      </c>
      <c r="P2214" s="12">
        <f t="shared" si="110"/>
        <v>1.1677081399685825</v>
      </c>
    </row>
    <row r="2215" spans="11:16" ht="12.5" x14ac:dyDescent="0.25">
      <c r="K2215" s="38">
        <v>44187</v>
      </c>
      <c r="L2215" s="4">
        <f t="shared" si="108"/>
        <v>2020</v>
      </c>
      <c r="M2215" s="12">
        <f>IF(L2215=2012,M2214,M2214*(1+Data_FRED!C2077))</f>
        <v>2.3227931626115734</v>
      </c>
      <c r="N2215" s="4">
        <f t="shared" si="109"/>
        <v>1</v>
      </c>
      <c r="O2215" s="19">
        <f>+N2215*(Data_FRED!C2077)</f>
        <v>-2.0752684841428568E-3</v>
      </c>
      <c r="P2215" s="12">
        <f t="shared" si="110"/>
        <v>1.1652848320670286</v>
      </c>
    </row>
    <row r="2216" spans="11:16" ht="12.5" x14ac:dyDescent="0.25">
      <c r="K2216" s="38">
        <v>44188</v>
      </c>
      <c r="L2216" s="4">
        <f t="shared" si="108"/>
        <v>2020</v>
      </c>
      <c r="M2216" s="12">
        <f>IF(L2216=2012,M2215,M2215*(1+Data_FRED!C2078))</f>
        <v>2.324524882202438</v>
      </c>
      <c r="N2216" s="4">
        <f t="shared" si="109"/>
        <v>1</v>
      </c>
      <c r="O2216" s="19">
        <f>+N2216*(Data_FRED!C2078)</f>
        <v>7.4553327379252537E-4</v>
      </c>
      <c r="P2216" s="12">
        <f t="shared" si="110"/>
        <v>1.1661535906827802</v>
      </c>
    </row>
    <row r="2217" spans="11:16" ht="12.5" x14ac:dyDescent="0.25">
      <c r="K2217" s="38">
        <v>44189</v>
      </c>
      <c r="L2217" s="4">
        <f t="shared" si="108"/>
        <v>2020</v>
      </c>
      <c r="M2217" s="12">
        <f>IF(L2217=2012,M2216,M2216*(1+Data_FRED!C2079))</f>
        <v>2.3327312379433995</v>
      </c>
      <c r="N2217" s="4">
        <f t="shared" si="109"/>
        <v>1</v>
      </c>
      <c r="O2217" s="19">
        <f>+N2217*(Data_FRED!C2079)</f>
        <v>3.5303368029281483E-3</v>
      </c>
      <c r="P2217" s="12">
        <f t="shared" si="110"/>
        <v>1.1702705056218345</v>
      </c>
    </row>
    <row r="2218" spans="11:16" ht="12.5" x14ac:dyDescent="0.25">
      <c r="K2218" s="38">
        <v>44193</v>
      </c>
      <c r="L2218" s="4">
        <f t="shared" si="108"/>
        <v>2020</v>
      </c>
      <c r="M2218" s="12">
        <f>IF(L2218=2012,M2217,M2217*(1+Data_FRED!C2080))</f>
        <v>2.352990296336678</v>
      </c>
      <c r="N2218" s="4">
        <f t="shared" si="109"/>
        <v>1</v>
      </c>
      <c r="O2218" s="19">
        <f>+N2218*(Data_FRED!C2080)</f>
        <v>8.6846946033693542E-3</v>
      </c>
      <c r="P2218" s="12">
        <f t="shared" si="110"/>
        <v>1.1804339475664909</v>
      </c>
    </row>
    <row r="2219" spans="11:16" ht="12.5" x14ac:dyDescent="0.25">
      <c r="K2219" s="38">
        <v>44194</v>
      </c>
      <c r="L2219" s="4">
        <f t="shared" si="108"/>
        <v>2020</v>
      </c>
      <c r="M2219" s="12">
        <f>IF(L2219=2012,M2218,M2218*(1+Data_FRED!C2081))</f>
        <v>2.3477434890421813</v>
      </c>
      <c r="N2219" s="4">
        <f t="shared" si="109"/>
        <v>1</v>
      </c>
      <c r="O2219" s="19">
        <f>+N2219*(Data_FRED!C2081)</f>
        <v>-2.2298465500115035E-3</v>
      </c>
      <c r="P2219" s="12">
        <f t="shared" si="110"/>
        <v>1.1778017610009934</v>
      </c>
    </row>
    <row r="2220" spans="11:16" ht="12.5" x14ac:dyDescent="0.25">
      <c r="K2220" s="38">
        <v>44195</v>
      </c>
      <c r="L2220" s="4">
        <f t="shared" si="108"/>
        <v>2020</v>
      </c>
      <c r="M2220" s="12">
        <f>IF(L2220=2012,M2219,M2219*(1+Data_FRED!C2082))</f>
        <v>2.3508909869114669</v>
      </c>
      <c r="N2220" s="4">
        <f t="shared" si="109"/>
        <v>1</v>
      </c>
      <c r="O2220" s="19">
        <f>+N2220*(Data_FRED!C2082)</f>
        <v>1.3406481091209083E-3</v>
      </c>
      <c r="P2220" s="12">
        <f t="shared" si="110"/>
        <v>1.1793807787047987</v>
      </c>
    </row>
    <row r="2221" spans="11:16" ht="12.5" x14ac:dyDescent="0.25">
      <c r="K2221" s="38">
        <v>44196</v>
      </c>
      <c r="L2221" s="4">
        <f t="shared" si="108"/>
        <v>2020</v>
      </c>
      <c r="M2221" s="12">
        <f>IF(L2221=2012,M2220,M2220*(1+Data_FRED!C2083))</f>
        <v>2.3659794683411315</v>
      </c>
      <c r="N2221" s="4">
        <f t="shared" si="109"/>
        <v>1</v>
      </c>
      <c r="O2221" s="19">
        <f>+N2221*(Data_FRED!C2083)</f>
        <v>6.4181969787920831E-3</v>
      </c>
      <c r="P2221" s="12">
        <f t="shared" si="110"/>
        <v>1.1869502768555271</v>
      </c>
    </row>
    <row r="2222" spans="11:16" ht="12.5" x14ac:dyDescent="0.25">
      <c r="K2222" s="38">
        <v>44200</v>
      </c>
      <c r="L2222" s="4">
        <f t="shared" si="108"/>
        <v>2021</v>
      </c>
      <c r="M2222" s="12">
        <f>IF(L2222=2012,M2221,M2221*(1+Data_FRED!C2084))</f>
        <v>2.3308098504585528</v>
      </c>
      <c r="N2222" s="4">
        <f t="shared" si="109"/>
        <v>1</v>
      </c>
      <c r="O2222" s="19">
        <f>+N2222*(Data_FRED!C2084)</f>
        <v>-1.4864718123372964E-2</v>
      </c>
      <c r="P2222" s="12">
        <f t="shared" si="110"/>
        <v>1.1693065955636102</v>
      </c>
    </row>
    <row r="2223" spans="11:16" ht="12.5" x14ac:dyDescent="0.25">
      <c r="K2223" s="38">
        <v>44201</v>
      </c>
      <c r="L2223" s="4">
        <f t="shared" si="108"/>
        <v>2021</v>
      </c>
      <c r="M2223" s="12">
        <f>IF(L2223=2012,M2222,M2222*(1+Data_FRED!C2085))</f>
        <v>2.3472597185176336</v>
      </c>
      <c r="N2223" s="4">
        <f t="shared" si="109"/>
        <v>1</v>
      </c>
      <c r="O2223" s="19">
        <f>+N2223*(Data_FRED!C2085)</f>
        <v>7.0575761707220575E-3</v>
      </c>
      <c r="P2223" s="12">
        <f t="shared" si="110"/>
        <v>1.1775590659287281</v>
      </c>
    </row>
    <row r="2224" spans="11:16" ht="12.5" x14ac:dyDescent="0.25">
      <c r="K2224" s="38">
        <v>44202</v>
      </c>
      <c r="L2224" s="4">
        <f t="shared" si="108"/>
        <v>2021</v>
      </c>
      <c r="M2224" s="12">
        <f>IF(L2224=2012,M2223,M2223*(1+Data_FRED!C2086))</f>
        <v>2.3606242193198068</v>
      </c>
      <c r="N2224" s="4">
        <f t="shared" si="109"/>
        <v>1</v>
      </c>
      <c r="O2224" s="19">
        <f>+N2224*(Data_FRED!C2086)</f>
        <v>5.6936608662176199E-3</v>
      </c>
      <c r="P2224" s="12">
        <f t="shared" si="110"/>
        <v>1.1842636879000663</v>
      </c>
    </row>
    <row r="2225" spans="11:16" ht="12.5" x14ac:dyDescent="0.25">
      <c r="K2225" s="38">
        <v>44203</v>
      </c>
      <c r="L2225" s="4">
        <f t="shared" si="108"/>
        <v>2021</v>
      </c>
      <c r="M2225" s="12">
        <f>IF(L2225=2012,M2224,M2224*(1+Data_FRED!C2087))</f>
        <v>2.3954156211830906</v>
      </c>
      <c r="N2225" s="4">
        <f t="shared" si="109"/>
        <v>1</v>
      </c>
      <c r="O2225" s="19">
        <f>+N2225*(Data_FRED!C2087)</f>
        <v>1.4738221178340893E-2</v>
      </c>
      <c r="P2225" s="12">
        <f t="shared" si="110"/>
        <v>1.2017176280658151</v>
      </c>
    </row>
    <row r="2226" spans="11:16" ht="12.5" x14ac:dyDescent="0.25">
      <c r="K2226" s="38">
        <v>44204</v>
      </c>
      <c r="L2226" s="4">
        <f t="shared" si="108"/>
        <v>2021</v>
      </c>
      <c r="M2226" s="12">
        <f>IF(L2226=2012,M2225,M2225*(1+Data_FRED!C2088))</f>
        <v>2.4085349904433975</v>
      </c>
      <c r="N2226" s="4">
        <f t="shared" si="109"/>
        <v>1</v>
      </c>
      <c r="O2226" s="19">
        <f>+N2226*(Data_FRED!C2088)</f>
        <v>5.4768655361056894E-3</v>
      </c>
      <c r="P2226" s="12">
        <f t="shared" si="110"/>
        <v>1.2082992739270995</v>
      </c>
    </row>
    <row r="2227" spans="11:16" ht="12.5" x14ac:dyDescent="0.25">
      <c r="K2227" s="38">
        <v>44207</v>
      </c>
      <c r="L2227" s="4">
        <f t="shared" si="108"/>
        <v>2021</v>
      </c>
      <c r="M2227" s="12">
        <f>IF(L2227=2012,M2226,M2226*(1+Data_FRED!C2089))</f>
        <v>2.3926955641281951</v>
      </c>
      <c r="N2227" s="4">
        <f t="shared" si="109"/>
        <v>1</v>
      </c>
      <c r="O2227" s="19">
        <f>+N2227*(Data_FRED!C2089)</f>
        <v>-6.5763737616643747E-3</v>
      </c>
      <c r="P2227" s="12">
        <f t="shared" si="110"/>
        <v>1.2003530462858072</v>
      </c>
    </row>
    <row r="2228" spans="11:16" ht="12.5" x14ac:dyDescent="0.25">
      <c r="K2228" s="38">
        <v>44208</v>
      </c>
      <c r="L2228" s="4">
        <f t="shared" si="108"/>
        <v>2021</v>
      </c>
      <c r="M2228" s="12">
        <f>IF(L2228=2012,M2227,M2227*(1+Data_FRED!C2090))</f>
        <v>2.3936903170609849</v>
      </c>
      <c r="N2228" s="4">
        <f t="shared" si="109"/>
        <v>1</v>
      </c>
      <c r="O2228" s="19">
        <f>+N2228*(Data_FRED!C2090)</f>
        <v>4.1574571696605784E-4</v>
      </c>
      <c r="P2228" s="12">
        <f t="shared" si="110"/>
        <v>1.2008520879236477</v>
      </c>
    </row>
    <row r="2229" spans="11:16" ht="12.5" x14ac:dyDescent="0.25">
      <c r="K2229" s="38">
        <v>44209</v>
      </c>
      <c r="L2229" s="4">
        <f t="shared" si="108"/>
        <v>2021</v>
      </c>
      <c r="M2229" s="12">
        <f>IF(L2229=2012,M2228,M2228*(1+Data_FRED!C2091))</f>
        <v>2.3991312180053548</v>
      </c>
      <c r="N2229" s="4">
        <f t="shared" si="109"/>
        <v>1</v>
      </c>
      <c r="O2229" s="19">
        <f>+N2229*(Data_FRED!C2091)</f>
        <v>2.2730179027713113E-3</v>
      </c>
      <c r="P2229" s="12">
        <f t="shared" si="110"/>
        <v>1.2035816462180784</v>
      </c>
    </row>
    <row r="2230" spans="11:16" ht="12.5" x14ac:dyDescent="0.25">
      <c r="K2230" s="38">
        <v>44210</v>
      </c>
      <c r="L2230" s="4">
        <f t="shared" si="108"/>
        <v>2021</v>
      </c>
      <c r="M2230" s="12">
        <f>IF(L2230=2012,M2229,M2229*(1+Data_FRED!C2092))</f>
        <v>2.3901092843617699</v>
      </c>
      <c r="N2230" s="4">
        <f t="shared" si="109"/>
        <v>1</v>
      </c>
      <c r="O2230" s="19">
        <f>+N2230*(Data_FRED!C2092)</f>
        <v>-3.7605002910535887E-3</v>
      </c>
      <c r="P2230" s="12">
        <f t="shared" si="110"/>
        <v>1.1990555770871685</v>
      </c>
    </row>
    <row r="2231" spans="11:16" ht="12.5" x14ac:dyDescent="0.25">
      <c r="K2231" s="38">
        <v>44211</v>
      </c>
      <c r="L2231" s="4">
        <f t="shared" si="108"/>
        <v>2021</v>
      </c>
      <c r="M2231" s="12">
        <f>IF(L2231=2012,M2230,M2230*(1+Data_FRED!C2093))</f>
        <v>2.3728622784560929</v>
      </c>
      <c r="N2231" s="4">
        <f t="shared" si="109"/>
        <v>1</v>
      </c>
      <c r="O2231" s="19">
        <f>+N2231*(Data_FRED!C2093)</f>
        <v>-7.2159905065941393E-3</v>
      </c>
      <c r="P2231" s="12">
        <f t="shared" si="110"/>
        <v>1.1904032034260288</v>
      </c>
    </row>
    <row r="2232" spans="11:16" ht="12.5" x14ac:dyDescent="0.25">
      <c r="K2232" s="38">
        <v>44215</v>
      </c>
      <c r="L2232" s="4">
        <f t="shared" si="108"/>
        <v>2021</v>
      </c>
      <c r="M2232" s="12">
        <f>IF(L2232=2012,M2231,M2231*(1+Data_FRED!C2094))</f>
        <v>2.3920907223030028</v>
      </c>
      <c r="N2232" s="4">
        <f t="shared" si="109"/>
        <v>1</v>
      </c>
      <c r="O2232" s="19">
        <f>+N2232*(Data_FRED!C2094)</f>
        <v>8.1034807715100084E-3</v>
      </c>
      <c r="P2232" s="12">
        <f t="shared" si="110"/>
        <v>1.2000496128953355</v>
      </c>
    </row>
    <row r="2233" spans="11:16" ht="12.5" x14ac:dyDescent="0.25">
      <c r="K2233" s="38">
        <v>44216</v>
      </c>
      <c r="L2233" s="4">
        <f t="shared" si="108"/>
        <v>2021</v>
      </c>
      <c r="M2233" s="12">
        <f>IF(L2233=2012,M2232,M2232*(1+Data_FRED!C2095))</f>
        <v>2.425195748221765</v>
      </c>
      <c r="N2233" s="4">
        <f t="shared" si="109"/>
        <v>1</v>
      </c>
      <c r="O2233" s="19">
        <f>+N2233*(Data_FRED!C2095)</f>
        <v>1.3839368887685784E-2</v>
      </c>
      <c r="P2233" s="12">
        <f t="shared" si="110"/>
        <v>1.2166575421717187</v>
      </c>
    </row>
    <row r="2234" spans="11:16" ht="12.5" x14ac:dyDescent="0.25">
      <c r="K2234" s="38">
        <v>44217</v>
      </c>
      <c r="L2234" s="4">
        <f t="shared" si="108"/>
        <v>2021</v>
      </c>
      <c r="M2234" s="12">
        <f>IF(L2234=2012,M2233,M2233*(1+Data_FRED!C2096))</f>
        <v>2.4259637610856384</v>
      </c>
      <c r="N2234" s="4">
        <f t="shared" si="109"/>
        <v>1</v>
      </c>
      <c r="O2234" s="19">
        <f>+N2234*(Data_FRED!C2096)</f>
        <v>3.1668077285579088E-4</v>
      </c>
      <c r="P2234" s="12">
        <f t="shared" si="110"/>
        <v>1.2170428342224746</v>
      </c>
    </row>
    <row r="2235" spans="11:16" ht="12.5" x14ac:dyDescent="0.25">
      <c r="K2235" s="38">
        <v>44218</v>
      </c>
      <c r="L2235" s="4">
        <f t="shared" si="108"/>
        <v>2021</v>
      </c>
      <c r="M2235" s="12">
        <f>IF(L2235=2012,M2234,M2234*(1+Data_FRED!C2097))</f>
        <v>2.4186491715330822</v>
      </c>
      <c r="N2235" s="4">
        <f t="shared" si="109"/>
        <v>1</v>
      </c>
      <c r="O2235" s="19">
        <f>+N2235*(Data_FRED!C2097)</f>
        <v>-3.0151272949282431E-3</v>
      </c>
      <c r="P2235" s="12">
        <f t="shared" si="110"/>
        <v>1.2133732951539136</v>
      </c>
    </row>
    <row r="2236" spans="11:16" ht="12.5" x14ac:dyDescent="0.25">
      <c r="K2236" s="38">
        <v>44221</v>
      </c>
      <c r="L2236" s="4">
        <f t="shared" si="108"/>
        <v>2021</v>
      </c>
      <c r="M2236" s="12">
        <f>IF(L2236=2012,M2235,M2235*(1+Data_FRED!C2098))</f>
        <v>2.4273787585091657</v>
      </c>
      <c r="N2236" s="4">
        <f t="shared" si="109"/>
        <v>1</v>
      </c>
      <c r="O2236" s="19">
        <f>+N2236*(Data_FRED!C2098)</f>
        <v>3.609282023548102E-3</v>
      </c>
      <c r="P2236" s="12">
        <f t="shared" si="110"/>
        <v>1.2177527015759659</v>
      </c>
    </row>
    <row r="2237" spans="11:16" ht="12.5" x14ac:dyDescent="0.25">
      <c r="K2237" s="38">
        <v>44222</v>
      </c>
      <c r="L2237" s="4">
        <f t="shared" si="108"/>
        <v>2021</v>
      </c>
      <c r="M2237" s="12">
        <f>IF(L2237=2012,M2236,M2236*(1+Data_FRED!C2099))</f>
        <v>2.4237620958698325</v>
      </c>
      <c r="N2237" s="4">
        <f t="shared" si="109"/>
        <v>1</v>
      </c>
      <c r="O2237" s="19">
        <f>+N2237*(Data_FRED!C2099)</f>
        <v>-1.4899457394751568E-3</v>
      </c>
      <c r="P2237" s="12">
        <f t="shared" si="110"/>
        <v>1.2159383161265185</v>
      </c>
    </row>
    <row r="2238" spans="11:16" ht="12.5" x14ac:dyDescent="0.25">
      <c r="K2238" s="38">
        <v>44223</v>
      </c>
      <c r="L2238" s="4">
        <f t="shared" si="108"/>
        <v>2021</v>
      </c>
      <c r="M2238" s="12">
        <f>IF(L2238=2012,M2237,M2237*(1+Data_FRED!C2100))</f>
        <v>2.360712069840611</v>
      </c>
      <c r="N2238" s="4">
        <f t="shared" si="109"/>
        <v>1</v>
      </c>
      <c r="O2238" s="19">
        <f>+N2238*(Data_FRED!C2100)</f>
        <v>-2.601328989204868E-2</v>
      </c>
      <c r="P2238" s="12">
        <f t="shared" si="110"/>
        <v>1.1843077602182699</v>
      </c>
    </row>
    <row r="2239" spans="11:16" ht="12.5" x14ac:dyDescent="0.25">
      <c r="K2239" s="38">
        <v>44224</v>
      </c>
      <c r="L2239" s="4">
        <f t="shared" si="108"/>
        <v>2021</v>
      </c>
      <c r="M2239" s="12">
        <f>IF(L2239=2012,M2238,M2238*(1+Data_FRED!C2101))</f>
        <v>2.3836424568425993</v>
      </c>
      <c r="N2239" s="4">
        <f t="shared" si="109"/>
        <v>1</v>
      </c>
      <c r="O2239" s="19">
        <f>+N2239*(Data_FRED!C2101)</f>
        <v>9.7133349275994544E-3</v>
      </c>
      <c r="P2239" s="12">
        <f t="shared" si="110"/>
        <v>1.1958113381506252</v>
      </c>
    </row>
    <row r="2240" spans="11:16" ht="12.5" x14ac:dyDescent="0.25">
      <c r="K2240" s="38">
        <v>44225</v>
      </c>
      <c r="L2240" s="4">
        <f t="shared" si="108"/>
        <v>2021</v>
      </c>
      <c r="M2240" s="12">
        <f>IF(L2240=2012,M2239,M2239*(1+Data_FRED!C2102))</f>
        <v>2.3371604612536867</v>
      </c>
      <c r="N2240" s="4">
        <f t="shared" si="109"/>
        <v>1</v>
      </c>
      <c r="O2240" s="19">
        <f>+N2240*(Data_FRED!C2102)</f>
        <v>-1.9500405967127862E-2</v>
      </c>
      <c r="P2240" s="12">
        <f t="shared" si="110"/>
        <v>1.1724925315965937</v>
      </c>
    </row>
    <row r="2241" spans="11:16" ht="12.5" x14ac:dyDescent="0.25">
      <c r="K2241" s="38">
        <v>44228</v>
      </c>
      <c r="L2241" s="4">
        <f t="shared" si="108"/>
        <v>2021</v>
      </c>
      <c r="M2241" s="12">
        <f>IF(L2241=2012,M2240,M2240*(1+Data_FRED!C2103))</f>
        <v>2.3743780334637359</v>
      </c>
      <c r="N2241" s="4">
        <f t="shared" si="109"/>
        <v>1</v>
      </c>
      <c r="O2241" s="19">
        <f>+N2241*(Data_FRED!C2103)</f>
        <v>1.5924269140718334E-2</v>
      </c>
      <c r="P2241" s="12">
        <f t="shared" si="110"/>
        <v>1.1911636182352201</v>
      </c>
    </row>
    <row r="2242" spans="11:16" ht="12.5" x14ac:dyDescent="0.25">
      <c r="K2242" s="38">
        <v>44229</v>
      </c>
      <c r="L2242" s="4">
        <f t="shared" si="108"/>
        <v>2021</v>
      </c>
      <c r="M2242" s="12">
        <f>IF(L2242=2012,M2241,M2241*(1+Data_FRED!C2104))</f>
        <v>2.4071504859129345</v>
      </c>
      <c r="N2242" s="4">
        <f t="shared" si="109"/>
        <v>1</v>
      </c>
      <c r="O2242" s="19">
        <f>+N2242*(Data_FRED!C2104)</f>
        <v>1.3802541965649213E-2</v>
      </c>
      <c r="P2242" s="12">
        <f t="shared" si="110"/>
        <v>1.2076047040638662</v>
      </c>
    </row>
    <row r="2243" spans="11:16" ht="12.5" x14ac:dyDescent="0.25">
      <c r="K2243" s="38">
        <v>44230</v>
      </c>
      <c r="L2243" s="4">
        <f t="shared" si="108"/>
        <v>2021</v>
      </c>
      <c r="M2243" s="12">
        <f>IF(L2243=2012,M2242,M2242*(1+Data_FRED!C2105))</f>
        <v>2.4095776069039969</v>
      </c>
      <c r="N2243" s="4">
        <f t="shared" si="109"/>
        <v>1</v>
      </c>
      <c r="O2243" s="19">
        <f>+N2243*(Data_FRED!C2105)</f>
        <v>1.0082963259948519E-3</v>
      </c>
      <c r="P2243" s="12">
        <f t="shared" si="110"/>
        <v>1.2088223274502279</v>
      </c>
    </row>
    <row r="2244" spans="11:16" ht="12.5" x14ac:dyDescent="0.25">
      <c r="K2244" s="38">
        <v>44231</v>
      </c>
      <c r="L2244" s="4">
        <f t="shared" si="108"/>
        <v>2021</v>
      </c>
      <c r="M2244" s="12">
        <f>IF(L2244=2012,M2243,M2243*(1+Data_FRED!C2106))</f>
        <v>2.4355885869855705</v>
      </c>
      <c r="N2244" s="4">
        <f t="shared" si="109"/>
        <v>1</v>
      </c>
      <c r="O2244" s="19">
        <f>+N2244*(Data_FRED!C2106)</f>
        <v>1.0794829768938023E-2</v>
      </c>
      <c r="P2244" s="12">
        <f t="shared" si="110"/>
        <v>1.2218713586959444</v>
      </c>
    </row>
    <row r="2245" spans="11:16" ht="12.5" x14ac:dyDescent="0.25">
      <c r="K2245" s="38">
        <v>44232</v>
      </c>
      <c r="L2245" s="4">
        <f t="shared" si="108"/>
        <v>2021</v>
      </c>
      <c r="M2245" s="12">
        <f>IF(L2245=2012,M2244,M2244*(1+Data_FRED!C2107))</f>
        <v>2.4450627756881338</v>
      </c>
      <c r="N2245" s="4">
        <f t="shared" si="109"/>
        <v>1</v>
      </c>
      <c r="O2245" s="19">
        <f>+N2245*(Data_FRED!C2107)</f>
        <v>3.8898969855535024E-3</v>
      </c>
      <c r="P2245" s="12">
        <f t="shared" si="110"/>
        <v>1.2266243124108698</v>
      </c>
    </row>
    <row r="2246" spans="11:16" ht="12.5" x14ac:dyDescent="0.25">
      <c r="K2246" s="38">
        <v>44235</v>
      </c>
      <c r="L2246" s="4">
        <f t="shared" si="108"/>
        <v>2021</v>
      </c>
      <c r="M2246" s="12">
        <f>IF(L2246=2012,M2245,M2245*(1+Data_FRED!C2108))</f>
        <v>2.4630880355196783</v>
      </c>
      <c r="N2246" s="4">
        <f t="shared" si="109"/>
        <v>1</v>
      </c>
      <c r="O2246" s="19">
        <f>+N2246*(Data_FRED!C2108)</f>
        <v>7.3721051298863676E-3</v>
      </c>
      <c r="P2246" s="12">
        <f t="shared" si="110"/>
        <v>1.2356671157968371</v>
      </c>
    </row>
    <row r="2247" spans="11:16" ht="12.5" x14ac:dyDescent="0.25">
      <c r="K2247" s="38">
        <v>44236</v>
      </c>
      <c r="L2247" s="4">
        <f t="shared" si="108"/>
        <v>2021</v>
      </c>
      <c r="M2247" s="12">
        <f>IF(L2247=2012,M2246,M2246*(1+Data_FRED!C2109))</f>
        <v>2.4603438648486531</v>
      </c>
      <c r="N2247" s="4">
        <f t="shared" si="109"/>
        <v>1</v>
      </c>
      <c r="O2247" s="19">
        <f>+N2247*(Data_FRED!C2109)</f>
        <v>-1.1141179817578345E-3</v>
      </c>
      <c r="P2247" s="12">
        <f t="shared" si="110"/>
        <v>1.2342904368436609</v>
      </c>
    </row>
    <row r="2248" spans="11:16" ht="12.5" x14ac:dyDescent="0.25">
      <c r="K2248" s="38">
        <v>44237</v>
      </c>
      <c r="L2248" s="4">
        <f t="shared" si="108"/>
        <v>2021</v>
      </c>
      <c r="M2248" s="12">
        <f>IF(L2248=2012,M2247,M2247*(1+Data_FRED!C2110))</f>
        <v>2.4594945060618487</v>
      </c>
      <c r="N2248" s="4">
        <f t="shared" si="109"/>
        <v>1</v>
      </c>
      <c r="O2248" s="19">
        <f>+N2248*(Data_FRED!C2110)</f>
        <v>-3.4521954387729651E-4</v>
      </c>
      <c r="P2248" s="12">
        <f t="shared" si="110"/>
        <v>1.2338643356620416</v>
      </c>
    </row>
    <row r="2249" spans="11:16" ht="12.5" x14ac:dyDescent="0.25">
      <c r="K2249" s="38">
        <v>44238</v>
      </c>
      <c r="L2249" s="4">
        <f t="shared" si="108"/>
        <v>2021</v>
      </c>
      <c r="M2249" s="12">
        <f>IF(L2249=2012,M2248,M2248*(1+Data_FRED!C2111))</f>
        <v>2.4635799103201377</v>
      </c>
      <c r="N2249" s="4">
        <f t="shared" si="109"/>
        <v>1</v>
      </c>
      <c r="O2249" s="19">
        <f>+N2249*(Data_FRED!C2111)</f>
        <v>1.6610747648429303E-3</v>
      </c>
      <c r="P2249" s="12">
        <f t="shared" si="110"/>
        <v>1.2359138765732494</v>
      </c>
    </row>
    <row r="2250" spans="11:16" ht="12.5" x14ac:dyDescent="0.25">
      <c r="K2250" s="38">
        <v>44239</v>
      </c>
      <c r="L2250" s="4">
        <f t="shared" si="108"/>
        <v>2021</v>
      </c>
      <c r="M2250" s="12">
        <f>IF(L2250=2012,M2249,M2249*(1+Data_FRED!C2112))</f>
        <v>2.4751585416429669</v>
      </c>
      <c r="N2250" s="4">
        <f t="shared" si="109"/>
        <v>1</v>
      </c>
      <c r="O2250" s="19">
        <f>+N2250*(Data_FRED!C2112)</f>
        <v>4.6999211490260486E-3</v>
      </c>
      <c r="P2250" s="12">
        <f t="shared" si="110"/>
        <v>1.2417225743401306</v>
      </c>
    </row>
    <row r="2251" spans="11:16" ht="12.5" x14ac:dyDescent="0.25">
      <c r="K2251" s="38">
        <v>44243</v>
      </c>
      <c r="L2251" s="4">
        <f t="shared" si="108"/>
        <v>2021</v>
      </c>
      <c r="M2251" s="12">
        <f>IF(L2251=2012,M2250,M2250*(1+Data_FRED!C2113))</f>
        <v>2.4737490947637877</v>
      </c>
      <c r="N2251" s="4">
        <f t="shared" si="109"/>
        <v>1</v>
      </c>
      <c r="O2251" s="19">
        <f>+N2251*(Data_FRED!C2113)</f>
        <v>-5.6943700997991403E-4</v>
      </c>
      <c r="P2251" s="12">
        <f t="shared" si="110"/>
        <v>1.2410154915501737</v>
      </c>
    </row>
    <row r="2252" spans="11:16" ht="12.5" x14ac:dyDescent="0.25">
      <c r="K2252" s="38">
        <v>44244</v>
      </c>
      <c r="L2252" s="4">
        <f t="shared" si="108"/>
        <v>2021</v>
      </c>
      <c r="M2252" s="12">
        <f>IF(L2252=2012,M2251,M2251*(1+Data_FRED!C2114))</f>
        <v>2.4729563797091902</v>
      </c>
      <c r="N2252" s="4">
        <f t="shared" si="109"/>
        <v>1</v>
      </c>
      <c r="O2252" s="19">
        <f>+N2252*(Data_FRED!C2114)</f>
        <v>-3.2045087202880161E-4</v>
      </c>
      <c r="P2252" s="12">
        <f t="shared" si="110"/>
        <v>1.2406178070537051</v>
      </c>
    </row>
    <row r="2253" spans="11:16" ht="12.5" x14ac:dyDescent="0.25">
      <c r="K2253" s="38">
        <v>44245</v>
      </c>
      <c r="L2253" s="4">
        <f t="shared" si="108"/>
        <v>2021</v>
      </c>
      <c r="M2253" s="12">
        <f>IF(L2253=2012,M2252,M2252*(1+Data_FRED!C2115))</f>
        <v>2.4620120964259891</v>
      </c>
      <c r="N2253" s="4">
        <f t="shared" si="109"/>
        <v>1</v>
      </c>
      <c r="O2253" s="19">
        <f>+N2253*(Data_FRED!C2115)</f>
        <v>-4.4255868696270202E-3</v>
      </c>
      <c r="P2253" s="12">
        <f t="shared" si="110"/>
        <v>1.2351273451765827</v>
      </c>
    </row>
    <row r="2254" spans="11:16" ht="12.5" x14ac:dyDescent="0.25">
      <c r="K2254" s="38">
        <v>44246</v>
      </c>
      <c r="L2254" s="4">
        <f t="shared" si="108"/>
        <v>2021</v>
      </c>
      <c r="M2254" s="12">
        <f>IF(L2254=2012,M2253,M2253*(1+Data_FRED!C2116))</f>
        <v>2.4574410839425593</v>
      </c>
      <c r="N2254" s="4">
        <f t="shared" si="109"/>
        <v>1</v>
      </c>
      <c r="O2254" s="19">
        <f>+N2254*(Data_FRED!C2116)</f>
        <v>-1.8566165820490526E-3</v>
      </c>
      <c r="P2254" s="12">
        <f t="shared" si="110"/>
        <v>1.2328341872665856</v>
      </c>
    </row>
    <row r="2255" spans="11:16" ht="12.5" x14ac:dyDescent="0.25">
      <c r="K2255" s="38">
        <v>44249</v>
      </c>
      <c r="L2255" s="4">
        <f t="shared" si="108"/>
        <v>2021</v>
      </c>
      <c r="M2255" s="12">
        <f>IF(L2255=2012,M2254,M2254*(1+Data_FRED!C2117))</f>
        <v>2.4383642074437915</v>
      </c>
      <c r="N2255" s="4">
        <f t="shared" si="109"/>
        <v>1</v>
      </c>
      <c r="O2255" s="19">
        <f>+N2255*(Data_FRED!C2117)</f>
        <v>-7.7629028925333757E-3</v>
      </c>
      <c r="P2255" s="12">
        <f t="shared" si="110"/>
        <v>1.2232638151882398</v>
      </c>
    </row>
    <row r="2256" spans="11:16" ht="12.5" x14ac:dyDescent="0.25">
      <c r="K2256" s="38">
        <v>44250</v>
      </c>
      <c r="L2256" s="4">
        <f t="shared" si="108"/>
        <v>2021</v>
      </c>
      <c r="M2256" s="12">
        <f>IF(L2256=2012,M2255,M2255*(1+Data_FRED!C2118))</f>
        <v>2.4414255722900924</v>
      </c>
      <c r="N2256" s="4">
        <f t="shared" si="109"/>
        <v>1</v>
      </c>
      <c r="O2256" s="19">
        <f>+N2256*(Data_FRED!C2118)</f>
        <v>1.2554994192235645E-3</v>
      </c>
      <c r="P2256" s="12">
        <f t="shared" si="110"/>
        <v>1.2247996221977657</v>
      </c>
    </row>
    <row r="2257" spans="11:16" ht="12.5" x14ac:dyDescent="0.25">
      <c r="K2257" s="38">
        <v>44251</v>
      </c>
      <c r="L2257" s="4">
        <f t="shared" ref="L2257:L2320" si="111">+YEAR(K2257)</f>
        <v>2021</v>
      </c>
      <c r="M2257" s="12">
        <f>IF(L2257=2012,M2256,M2256*(1+Data_FRED!C2119))</f>
        <v>2.4689836890219992</v>
      </c>
      <c r="N2257" s="4">
        <f t="shared" ref="N2257:N2320" si="112">+SUMIF($C$143:$C$153,L2257,$D$143:$D$153)</f>
        <v>1</v>
      </c>
      <c r="O2257" s="19">
        <f>+N2257*(Data_FRED!C2119)</f>
        <v>1.1287715277782164E-2</v>
      </c>
      <c r="P2257" s="12">
        <f t="shared" ref="P2257:P2320" si="113">P2256*(1+O2257)</f>
        <v>1.2386248116054692</v>
      </c>
    </row>
    <row r="2258" spans="11:16" ht="12.5" x14ac:dyDescent="0.25">
      <c r="K2258" s="38">
        <v>44252</v>
      </c>
      <c r="L2258" s="4">
        <f t="shared" si="111"/>
        <v>2021</v>
      </c>
      <c r="M2258" s="12">
        <f>IF(L2258=2012,M2257,M2257*(1+Data_FRED!C2120))</f>
        <v>2.4077937927661561</v>
      </c>
      <c r="N2258" s="4">
        <f t="shared" si="112"/>
        <v>1</v>
      </c>
      <c r="O2258" s="19">
        <f>+N2258*(Data_FRED!C2120)</f>
        <v>-2.4783434790564104E-2</v>
      </c>
      <c r="P2258" s="12">
        <f t="shared" si="113"/>
        <v>1.2079274343570703</v>
      </c>
    </row>
    <row r="2259" spans="11:16" ht="12.5" x14ac:dyDescent="0.25">
      <c r="K2259" s="38">
        <v>44253</v>
      </c>
      <c r="L2259" s="4">
        <f t="shared" si="111"/>
        <v>2021</v>
      </c>
      <c r="M2259" s="12">
        <f>IF(L2259=2012,M2258,M2258*(1+Data_FRED!C2121))</f>
        <v>2.3963291218254246</v>
      </c>
      <c r="N2259" s="4">
        <f t="shared" si="112"/>
        <v>1</v>
      </c>
      <c r="O2259" s="19">
        <f>+N2259*(Data_FRED!C2121)</f>
        <v>-4.7614837180722748E-3</v>
      </c>
      <c r="P2259" s="12">
        <f t="shared" si="113"/>
        <v>1.2021759075457663</v>
      </c>
    </row>
    <row r="2260" spans="11:16" ht="12.5" x14ac:dyDescent="0.25">
      <c r="K2260" s="38">
        <v>44256</v>
      </c>
      <c r="L2260" s="4">
        <f t="shared" si="111"/>
        <v>2021</v>
      </c>
      <c r="M2260" s="12">
        <f>IF(L2260=2012,M2259,M2259*(1+Data_FRED!C2122))</f>
        <v>2.4526719238570616</v>
      </c>
      <c r="N2260" s="4">
        <f t="shared" si="112"/>
        <v>1</v>
      </c>
      <c r="O2260" s="19">
        <f>+N2260*(Data_FRED!C2122)</f>
        <v>2.3512130081996933E-2</v>
      </c>
      <c r="P2260" s="12">
        <f t="shared" si="113"/>
        <v>1.230441623865425</v>
      </c>
    </row>
    <row r="2261" spans="11:16" ht="12.5" x14ac:dyDescent="0.25">
      <c r="K2261" s="38">
        <v>44257</v>
      </c>
      <c r="L2261" s="4">
        <f t="shared" si="111"/>
        <v>2021</v>
      </c>
      <c r="M2261" s="12">
        <f>IF(L2261=2012,M2260,M2260*(1+Data_FRED!C2123))</f>
        <v>2.4327717500293584</v>
      </c>
      <c r="N2261" s="4">
        <f t="shared" si="112"/>
        <v>1</v>
      </c>
      <c r="O2261" s="19">
        <f>+N2261*(Data_FRED!C2123)</f>
        <v>-8.113671312552936E-3</v>
      </c>
      <c r="P2261" s="12">
        <f t="shared" si="113"/>
        <v>1.220458224960097</v>
      </c>
    </row>
    <row r="2262" spans="11:16" ht="12.5" x14ac:dyDescent="0.25">
      <c r="K2262" s="38">
        <v>44258</v>
      </c>
      <c r="L2262" s="4">
        <f t="shared" si="111"/>
        <v>2021</v>
      </c>
      <c r="M2262" s="12">
        <f>IF(L2262=2012,M2261,M2261*(1+Data_FRED!C2124))</f>
        <v>2.4007751620304614</v>
      </c>
      <c r="N2262" s="4">
        <f t="shared" si="112"/>
        <v>1</v>
      </c>
      <c r="O2262" s="19">
        <f>+N2262*(Data_FRED!C2124)</f>
        <v>-1.3152318131987126E-2</v>
      </c>
      <c r="P2262" s="12">
        <f t="shared" si="113"/>
        <v>1.2044063701186216</v>
      </c>
    </row>
    <row r="2263" spans="11:16" ht="12.5" x14ac:dyDescent="0.25">
      <c r="K2263" s="38">
        <v>44259</v>
      </c>
      <c r="L2263" s="4">
        <f t="shared" si="111"/>
        <v>2021</v>
      </c>
      <c r="M2263" s="12">
        <f>IF(L2263=2012,M2262,M2262*(1+Data_FRED!C2125))</f>
        <v>2.3683454000081312</v>
      </c>
      <c r="N2263" s="4">
        <f t="shared" si="112"/>
        <v>1</v>
      </c>
      <c r="O2263" s="19">
        <f>+N2263*(Data_FRED!C2125)</f>
        <v>-1.3508037960082262E-2</v>
      </c>
      <c r="P2263" s="12">
        <f t="shared" si="113"/>
        <v>1.1881372031516944</v>
      </c>
    </row>
    <row r="2264" spans="11:16" ht="12.5" x14ac:dyDescent="0.25">
      <c r="K2264" s="38">
        <v>44260</v>
      </c>
      <c r="L2264" s="4">
        <f t="shared" si="111"/>
        <v>2021</v>
      </c>
      <c r="M2264" s="12">
        <f>IF(L2264=2012,M2263,M2263*(1+Data_FRED!C2126))</f>
        <v>2.4140742746324531</v>
      </c>
      <c r="N2264" s="4">
        <f t="shared" si="112"/>
        <v>1</v>
      </c>
      <c r="O2264" s="19">
        <f>+N2264*(Data_FRED!C2126)</f>
        <v>1.9308363815583877E-2</v>
      </c>
      <c r="P2264" s="12">
        <f t="shared" si="113"/>
        <v>1.2110781885329778</v>
      </c>
    </row>
    <row r="2265" spans="11:16" ht="12.5" x14ac:dyDescent="0.25">
      <c r="K2265" s="38">
        <v>44263</v>
      </c>
      <c r="L2265" s="4">
        <f t="shared" si="111"/>
        <v>2021</v>
      </c>
      <c r="M2265" s="12">
        <f>IF(L2265=2012,M2264,M2264*(1+Data_FRED!C2127))</f>
        <v>2.40110180225432</v>
      </c>
      <c r="N2265" s="4">
        <f t="shared" si="112"/>
        <v>1</v>
      </c>
      <c r="O2265" s="19">
        <f>+N2265*(Data_FRED!C2127)</f>
        <v>-5.3736840305412389E-3</v>
      </c>
      <c r="P2265" s="12">
        <f t="shared" si="113"/>
        <v>1.2045702370115212</v>
      </c>
    </row>
    <row r="2266" spans="11:16" ht="12.5" x14ac:dyDescent="0.25">
      <c r="K2266" s="38">
        <v>44264</v>
      </c>
      <c r="L2266" s="4">
        <f t="shared" si="111"/>
        <v>2021</v>
      </c>
      <c r="M2266" s="12">
        <f>IF(L2266=2012,M2265,M2265*(1+Data_FRED!C2128))</f>
        <v>2.4348503479760324</v>
      </c>
      <c r="N2266" s="4">
        <f t="shared" si="112"/>
        <v>1</v>
      </c>
      <c r="O2266" s="19">
        <f>+N2266*(Data_FRED!C2128)</f>
        <v>1.4055441418613446E-2</v>
      </c>
      <c r="P2266" s="12">
        <f t="shared" si="113"/>
        <v>1.2215010034124418</v>
      </c>
    </row>
    <row r="2267" spans="11:16" ht="12.5" x14ac:dyDescent="0.25">
      <c r="K2267" s="38">
        <v>44265</v>
      </c>
      <c r="L2267" s="4">
        <f t="shared" si="111"/>
        <v>2021</v>
      </c>
      <c r="M2267" s="12">
        <f>IF(L2267=2012,M2266,M2266*(1+Data_FRED!C2129))</f>
        <v>2.4494890910143616</v>
      </c>
      <c r="N2267" s="4">
        <f t="shared" si="112"/>
        <v>1</v>
      </c>
      <c r="O2267" s="19">
        <f>+N2267*(Data_FRED!C2129)</f>
        <v>6.0121736231132121E-3</v>
      </c>
      <c r="P2267" s="12">
        <f t="shared" si="113"/>
        <v>1.2288448795257643</v>
      </c>
    </row>
    <row r="2268" spans="11:16" ht="12.5" x14ac:dyDescent="0.25">
      <c r="K2268" s="38">
        <v>44266</v>
      </c>
      <c r="L2268" s="4">
        <f t="shared" si="111"/>
        <v>2021</v>
      </c>
      <c r="M2268" s="12">
        <f>IF(L2268=2012,M2267,M2267*(1+Data_FRED!C2130))</f>
        <v>2.4748212619212904</v>
      </c>
      <c r="N2268" s="4">
        <f t="shared" si="112"/>
        <v>1</v>
      </c>
      <c r="O2268" s="19">
        <f>+N2268*(Data_FRED!C2130)</f>
        <v>1.0341818218279307E-2</v>
      </c>
      <c r="P2268" s="12">
        <f t="shared" si="113"/>
        <v>1.241553369888283</v>
      </c>
    </row>
    <row r="2269" spans="11:16" ht="12.5" x14ac:dyDescent="0.25">
      <c r="K2269" s="38">
        <v>44267</v>
      </c>
      <c r="L2269" s="4">
        <f t="shared" si="111"/>
        <v>2021</v>
      </c>
      <c r="M2269" s="12">
        <f>IF(L2269=2012,M2268,M2268*(1+Data_FRED!C2131))</f>
        <v>2.4773329168146421</v>
      </c>
      <c r="N2269" s="4">
        <f t="shared" si="112"/>
        <v>1</v>
      </c>
      <c r="O2269" s="19">
        <f>+N2269*(Data_FRED!C2131)</f>
        <v>1.0148833501624158E-3</v>
      </c>
      <c r="P2269" s="12">
        <f t="shared" si="113"/>
        <v>1.2428134017317207</v>
      </c>
    </row>
    <row r="2270" spans="11:16" ht="12.5" x14ac:dyDescent="0.25">
      <c r="K2270" s="38">
        <v>44270</v>
      </c>
      <c r="L2270" s="4">
        <f t="shared" si="111"/>
        <v>2021</v>
      </c>
      <c r="M2270" s="12">
        <f>IF(L2270=2012,M2269,M2269*(1+Data_FRED!C2132))</f>
        <v>2.4933636801271089</v>
      </c>
      <c r="N2270" s="4">
        <f t="shared" si="112"/>
        <v>1</v>
      </c>
      <c r="O2270" s="19">
        <f>+N2270*(Data_FRED!C2132)</f>
        <v>6.4709765908568051E-3</v>
      </c>
      <c r="P2270" s="12">
        <f t="shared" si="113"/>
        <v>1.2508556181611299</v>
      </c>
    </row>
    <row r="2271" spans="11:16" ht="12.5" x14ac:dyDescent="0.25">
      <c r="K2271" s="38">
        <v>44271</v>
      </c>
      <c r="L2271" s="4">
        <f t="shared" si="111"/>
        <v>2021</v>
      </c>
      <c r="M2271" s="12">
        <f>IF(L2271=2012,M2270,M2270*(1+Data_FRED!C2133))</f>
        <v>2.48944680055686</v>
      </c>
      <c r="N2271" s="4">
        <f t="shared" si="112"/>
        <v>1</v>
      </c>
      <c r="O2271" s="19">
        <f>+N2271*(Data_FRED!C2133)</f>
        <v>-1.5709218841469892E-3</v>
      </c>
      <c r="P2271" s="12">
        <f t="shared" si="113"/>
        <v>1.2488906216966524</v>
      </c>
    </row>
    <row r="2272" spans="11:16" ht="12.5" x14ac:dyDescent="0.25">
      <c r="K2272" s="38">
        <v>44272</v>
      </c>
      <c r="L2272" s="4">
        <f t="shared" si="111"/>
        <v>2021</v>
      </c>
      <c r="M2272" s="12">
        <f>IF(L2272=2012,M2271,M2271*(1+Data_FRED!C2134))</f>
        <v>2.4966044712042805</v>
      </c>
      <c r="N2272" s="4">
        <f t="shared" si="112"/>
        <v>1</v>
      </c>
      <c r="O2272" s="19">
        <f>+N2272*(Data_FRED!C2134)</f>
        <v>2.8752053049775832E-3</v>
      </c>
      <c r="P2272" s="12">
        <f t="shared" si="113"/>
        <v>1.2524814386374914</v>
      </c>
    </row>
    <row r="2273" spans="11:16" ht="12.5" x14ac:dyDescent="0.25">
      <c r="K2273" s="38">
        <v>44273</v>
      </c>
      <c r="L2273" s="4">
        <f t="shared" si="111"/>
        <v>2021</v>
      </c>
      <c r="M2273" s="12">
        <f>IF(L2273=2012,M2272,M2272*(1+Data_FRED!C2135))</f>
        <v>2.4594786629806658</v>
      </c>
      <c r="N2273" s="4">
        <f t="shared" si="112"/>
        <v>1</v>
      </c>
      <c r="O2273" s="19">
        <f>+N2273*(Data_FRED!C2135)</f>
        <v>-1.4870520601810135E-2</v>
      </c>
      <c r="P2273" s="12">
        <f t="shared" si="113"/>
        <v>1.2338563876008477</v>
      </c>
    </row>
    <row r="2274" spans="11:16" ht="12.5" x14ac:dyDescent="0.25">
      <c r="K2274" s="38">
        <v>44274</v>
      </c>
      <c r="L2274" s="4">
        <f t="shared" si="111"/>
        <v>2021</v>
      </c>
      <c r="M2274" s="12">
        <f>IF(L2274=2012,M2273,M2273*(1+Data_FRED!C2136))</f>
        <v>2.4579957926135831</v>
      </c>
      <c r="N2274" s="4">
        <f t="shared" si="112"/>
        <v>1</v>
      </c>
      <c r="O2274" s="19">
        <f>+N2274*(Data_FRED!C2136)</f>
        <v>-6.0292060646939332E-4</v>
      </c>
      <c r="P2274" s="12">
        <f t="shared" si="113"/>
        <v>1.2331124701593392</v>
      </c>
    </row>
    <row r="2275" spans="11:16" ht="12.5" x14ac:dyDescent="0.25">
      <c r="K2275" s="38">
        <v>44277</v>
      </c>
      <c r="L2275" s="4">
        <f t="shared" si="111"/>
        <v>2021</v>
      </c>
      <c r="M2275" s="12">
        <f>IF(L2275=2012,M2274,M2274*(1+Data_FRED!C2137))</f>
        <v>2.4752031385350319</v>
      </c>
      <c r="N2275" s="4">
        <f t="shared" si="112"/>
        <v>1</v>
      </c>
      <c r="O2275" s="19">
        <f>+N2275*(Data_FRED!C2137)</f>
        <v>7.0005595506540804E-3</v>
      </c>
      <c r="P2275" s="12">
        <f t="shared" si="113"/>
        <v>1.2417449474393438</v>
      </c>
    </row>
    <row r="2276" spans="11:16" ht="12.5" x14ac:dyDescent="0.25">
      <c r="K2276" s="38">
        <v>44278</v>
      </c>
      <c r="L2276" s="4">
        <f t="shared" si="111"/>
        <v>2021</v>
      </c>
      <c r="M2276" s="12">
        <f>IF(L2276=2012,M2275,M2275*(1+Data_FRED!C2138))</f>
        <v>2.4562428329687509</v>
      </c>
      <c r="N2276" s="4">
        <f t="shared" si="112"/>
        <v>1</v>
      </c>
      <c r="O2276" s="19">
        <f>+N2276*(Data_FRED!C2138)</f>
        <v>-7.6601008099493138E-3</v>
      </c>
      <c r="P2276" s="12">
        <f t="shared" si="113"/>
        <v>1.2322330559617134</v>
      </c>
    </row>
    <row r="2277" spans="11:16" ht="12.5" x14ac:dyDescent="0.25">
      <c r="K2277" s="38">
        <v>44279</v>
      </c>
      <c r="L2277" s="4">
        <f t="shared" si="111"/>
        <v>2021</v>
      </c>
      <c r="M2277" s="12">
        <f>IF(L2277=2012,M2276,M2276*(1+Data_FRED!C2139))</f>
        <v>2.4427769630978711</v>
      </c>
      <c r="N2277" s="4">
        <f t="shared" si="112"/>
        <v>1</v>
      </c>
      <c r="O2277" s="19">
        <f>+N2277*(Data_FRED!C2139)</f>
        <v>-5.4823039848238466E-3</v>
      </c>
      <c r="P2277" s="12">
        <f t="shared" si="113"/>
        <v>1.2254775797687829</v>
      </c>
    </row>
    <row r="2278" spans="11:16" ht="12.5" x14ac:dyDescent="0.25">
      <c r="K2278" s="38">
        <v>44280</v>
      </c>
      <c r="L2278" s="4">
        <f t="shared" si="111"/>
        <v>2021</v>
      </c>
      <c r="M2278" s="12">
        <f>IF(L2278=2012,M2277,M2277*(1+Data_FRED!C2140))</f>
        <v>2.4555442610274776</v>
      </c>
      <c r="N2278" s="4">
        <f t="shared" si="112"/>
        <v>1</v>
      </c>
      <c r="O2278" s="19">
        <f>+N2278*(Data_FRED!C2140)</f>
        <v>5.2265508159267142E-3</v>
      </c>
      <c r="P2278" s="12">
        <f t="shared" si="113"/>
        <v>1.2318826006132235</v>
      </c>
    </row>
    <row r="2279" spans="11:16" ht="12.5" x14ac:dyDescent="0.25">
      <c r="K2279" s="38">
        <v>44281</v>
      </c>
      <c r="L2279" s="4">
        <f t="shared" si="111"/>
        <v>2021</v>
      </c>
      <c r="M2279" s="12">
        <f>IF(L2279=2012,M2278,M2278*(1+Data_FRED!C2141))</f>
        <v>2.4960470242377912</v>
      </c>
      <c r="N2279" s="4">
        <f t="shared" si="112"/>
        <v>1</v>
      </c>
      <c r="O2279" s="19">
        <f>+N2279*(Data_FRED!C2141)</f>
        <v>1.6494413826353246E-2</v>
      </c>
      <c r="P2279" s="12">
        <f t="shared" si="113"/>
        <v>1.2522017820132223</v>
      </c>
    </row>
    <row r="2280" spans="11:16" ht="12.5" x14ac:dyDescent="0.25">
      <c r="K2280" s="38">
        <v>44284</v>
      </c>
      <c r="L2280" s="4">
        <f t="shared" si="111"/>
        <v>2021</v>
      </c>
      <c r="M2280" s="12">
        <f>IF(L2280=2012,M2279,M2279*(1+Data_FRED!C2142))</f>
        <v>2.4938794521825134</v>
      </c>
      <c r="N2280" s="4">
        <f t="shared" si="112"/>
        <v>1</v>
      </c>
      <c r="O2280" s="19">
        <f>+N2280*(Data_FRED!C2142)</f>
        <v>-8.6840193082478952E-4</v>
      </c>
      <c r="P2280" s="12">
        <f t="shared" si="113"/>
        <v>1.2511143675679397</v>
      </c>
    </row>
    <row r="2281" spans="11:16" ht="12.5" x14ac:dyDescent="0.25">
      <c r="K2281" s="38">
        <v>44285</v>
      </c>
      <c r="L2281" s="4">
        <f t="shared" si="111"/>
        <v>2021</v>
      </c>
      <c r="M2281" s="12">
        <f>IF(L2281=2012,M2280,M2280*(1+Data_FRED!C2143))</f>
        <v>2.4859917613414821</v>
      </c>
      <c r="N2281" s="4">
        <f t="shared" si="112"/>
        <v>1</v>
      </c>
      <c r="O2281" s="19">
        <f>+N2281*(Data_FRED!C2143)</f>
        <v>-3.1628196118815713E-3</v>
      </c>
      <c r="P2281" s="12">
        <f t="shared" si="113"/>
        <v>1.2471573185094891</v>
      </c>
    </row>
    <row r="2282" spans="11:16" ht="12.5" x14ac:dyDescent="0.25">
      <c r="K2282" s="38">
        <v>44286</v>
      </c>
      <c r="L2282" s="4">
        <f t="shared" si="111"/>
        <v>2021</v>
      </c>
      <c r="M2282" s="12">
        <f>IF(L2282=2012,M2281,M2281*(1+Data_FRED!C2144))</f>
        <v>2.4949810900640141</v>
      </c>
      <c r="N2282" s="4">
        <f t="shared" si="112"/>
        <v>1</v>
      </c>
      <c r="O2282" s="19">
        <f>+N2282*(Data_FRED!C2144)</f>
        <v>3.6159929659948988E-3</v>
      </c>
      <c r="P2282" s="12">
        <f t="shared" si="113"/>
        <v>1.2516670306007085</v>
      </c>
    </row>
    <row r="2283" spans="11:16" ht="12.5" x14ac:dyDescent="0.25">
      <c r="K2283" s="38">
        <v>44287</v>
      </c>
      <c r="L2283" s="4">
        <f t="shared" si="111"/>
        <v>2021</v>
      </c>
      <c r="M2283" s="12">
        <f>IF(L2283=2012,M2282,M2282*(1+Data_FRED!C2145))</f>
        <v>2.524311524484113</v>
      </c>
      <c r="N2283" s="4">
        <f t="shared" si="112"/>
        <v>1</v>
      </c>
      <c r="O2283" s="19">
        <f>+N2283*(Data_FRED!C2145)</f>
        <v>1.1755774236888511E-2</v>
      </c>
      <c r="P2283" s="12">
        <f t="shared" si="113"/>
        <v>1.2663813456322071</v>
      </c>
    </row>
    <row r="2284" spans="11:16" ht="12.5" x14ac:dyDescent="0.25">
      <c r="K2284" s="38">
        <v>44291</v>
      </c>
      <c r="L2284" s="4">
        <f t="shared" si="111"/>
        <v>2021</v>
      </c>
      <c r="M2284" s="12">
        <f>IF(L2284=2012,M2283,M2283*(1+Data_FRED!C2146))</f>
        <v>2.5604976272907041</v>
      </c>
      <c r="N2284" s="4">
        <f t="shared" si="112"/>
        <v>1</v>
      </c>
      <c r="O2284" s="19">
        <f>+N2284*(Data_FRED!C2146)</f>
        <v>1.4335038467166317E-2</v>
      </c>
      <c r="P2284" s="12">
        <f t="shared" si="113"/>
        <v>1.2845349709359466</v>
      </c>
    </row>
    <row r="2285" spans="11:16" ht="12.5" x14ac:dyDescent="0.25">
      <c r="K2285" s="38">
        <v>44292</v>
      </c>
      <c r="L2285" s="4">
        <f t="shared" si="111"/>
        <v>2021</v>
      </c>
      <c r="M2285" s="12">
        <f>IF(L2285=2012,M2284,M2284*(1+Data_FRED!C2147))</f>
        <v>2.5580036715913268</v>
      </c>
      <c r="N2285" s="4">
        <f t="shared" si="112"/>
        <v>1</v>
      </c>
      <c r="O2285" s="19">
        <f>+N2285*(Data_FRED!C2147)</f>
        <v>-9.7401211108184122E-4</v>
      </c>
      <c r="P2285" s="12">
        <f t="shared" si="113"/>
        <v>1.2832838183171469</v>
      </c>
    </row>
    <row r="2286" spans="11:16" ht="12.5" x14ac:dyDescent="0.25">
      <c r="K2286" s="38">
        <v>44293</v>
      </c>
      <c r="L2286" s="4">
        <f t="shared" si="111"/>
        <v>2021</v>
      </c>
      <c r="M2286" s="12">
        <f>IF(L2286=2012,M2285,M2285*(1+Data_FRED!C2148))</f>
        <v>2.561774535522602</v>
      </c>
      <c r="N2286" s="4">
        <f t="shared" si="112"/>
        <v>1</v>
      </c>
      <c r="O2286" s="19">
        <f>+N2286*(Data_FRED!C2148)</f>
        <v>1.4741432833555816E-3</v>
      </c>
      <c r="P2286" s="12">
        <f t="shared" si="113"/>
        <v>1.2851755625385581</v>
      </c>
    </row>
    <row r="2287" spans="11:16" ht="12.5" x14ac:dyDescent="0.25">
      <c r="K2287" s="38">
        <v>44294</v>
      </c>
      <c r="L2287" s="4">
        <f t="shared" si="111"/>
        <v>2021</v>
      </c>
      <c r="M2287" s="12">
        <f>IF(L2287=2012,M2286,M2286*(1+Data_FRED!C2149))</f>
        <v>2.5725641100213243</v>
      </c>
      <c r="N2287" s="4">
        <f t="shared" si="112"/>
        <v>1</v>
      </c>
      <c r="O2287" s="19">
        <f>+N2287*(Data_FRED!C2149)</f>
        <v>4.2117580408072355E-3</v>
      </c>
      <c r="P2287" s="12">
        <f t="shared" si="113"/>
        <v>1.2905884110479289</v>
      </c>
    </row>
    <row r="2288" spans="11:16" ht="12.5" x14ac:dyDescent="0.25">
      <c r="K2288" s="38">
        <v>44295</v>
      </c>
      <c r="L2288" s="4">
        <f t="shared" si="111"/>
        <v>2021</v>
      </c>
      <c r="M2288" s="12">
        <f>IF(L2288=2012,M2287,M2287*(1+Data_FRED!C2150))</f>
        <v>2.5923479419160707</v>
      </c>
      <c r="N2288" s="4">
        <f t="shared" si="112"/>
        <v>1</v>
      </c>
      <c r="O2288" s="19">
        <f>+N2288*(Data_FRED!C2150)</f>
        <v>7.6903163725556868E-3</v>
      </c>
      <c r="P2288" s="12">
        <f t="shared" si="113"/>
        <v>1.3005134442356414</v>
      </c>
    </row>
    <row r="2289" spans="11:16" ht="12.5" x14ac:dyDescent="0.25">
      <c r="K2289" s="38">
        <v>44298</v>
      </c>
      <c r="L2289" s="4">
        <f t="shared" si="111"/>
        <v>2021</v>
      </c>
      <c r="M2289" s="12">
        <f>IF(L2289=2012,M2288,M2288*(1+Data_FRED!C2151))</f>
        <v>2.5918393176590193</v>
      </c>
      <c r="N2289" s="4">
        <f t="shared" si="112"/>
        <v>1</v>
      </c>
      <c r="O2289" s="19">
        <f>+N2289*(Data_FRED!C2151)</f>
        <v>-1.9620215667317165E-4</v>
      </c>
      <c r="P2289" s="12">
        <f t="shared" si="113"/>
        <v>1.3002582806931</v>
      </c>
    </row>
    <row r="2290" spans="11:16" ht="12.5" x14ac:dyDescent="0.25">
      <c r="K2290" s="38">
        <v>44299</v>
      </c>
      <c r="L2290" s="4">
        <f t="shared" si="111"/>
        <v>2021</v>
      </c>
      <c r="M2290" s="12">
        <f>IF(L2290=2012,M2289,M2289*(1+Data_FRED!C2152))</f>
        <v>2.6003643084079942</v>
      </c>
      <c r="N2290" s="4">
        <f t="shared" si="112"/>
        <v>1</v>
      </c>
      <c r="O2290" s="19">
        <f>+N2290*(Data_FRED!C2152)</f>
        <v>3.289166381145364E-3</v>
      </c>
      <c r="P2290" s="12">
        <f t="shared" si="113"/>
        <v>1.3045350465167618</v>
      </c>
    </row>
    <row r="2291" spans="11:16" ht="12.5" x14ac:dyDescent="0.25">
      <c r="K2291" s="38">
        <v>44300</v>
      </c>
      <c r="L2291" s="4">
        <f t="shared" si="111"/>
        <v>2021</v>
      </c>
      <c r="M2291" s="12">
        <f>IF(L2291=2012,M2290,M2290*(1+Data_FRED!C2153))</f>
        <v>2.5897127483179929</v>
      </c>
      <c r="N2291" s="4">
        <f t="shared" si="112"/>
        <v>1</v>
      </c>
      <c r="O2291" s="19">
        <f>+N2291*(Data_FRED!C2153)</f>
        <v>-4.0961799296970009E-3</v>
      </c>
      <c r="P2291" s="12">
        <f t="shared" si="113"/>
        <v>1.2991914362416335</v>
      </c>
    </row>
    <row r="2292" spans="11:16" ht="12.5" x14ac:dyDescent="0.25">
      <c r="K2292" s="38">
        <v>44301</v>
      </c>
      <c r="L2292" s="4">
        <f t="shared" si="111"/>
        <v>2021</v>
      </c>
      <c r="M2292" s="12">
        <f>IF(L2292=2012,M2291,M2291*(1+Data_FRED!C2154))</f>
        <v>2.6182854582866342</v>
      </c>
      <c r="N2292" s="4">
        <f t="shared" si="112"/>
        <v>1</v>
      </c>
      <c r="O2292" s="19">
        <f>+N2292*(Data_FRED!C2154)</f>
        <v>1.1033158016154329E-2</v>
      </c>
      <c r="P2292" s="12">
        <f t="shared" si="113"/>
        <v>1.3135256206509218</v>
      </c>
    </row>
    <row r="2293" spans="11:16" ht="12.5" x14ac:dyDescent="0.25">
      <c r="K2293" s="38">
        <v>44302</v>
      </c>
      <c r="L2293" s="4">
        <f t="shared" si="111"/>
        <v>2021</v>
      </c>
      <c r="M2293" s="12">
        <f>IF(L2293=2012,M2292,M2292*(1+Data_FRED!C2155))</f>
        <v>2.6277171857885779</v>
      </c>
      <c r="N2293" s="4">
        <f t="shared" si="112"/>
        <v>1</v>
      </c>
      <c r="O2293" s="19">
        <f>+N2293*(Data_FRED!C2155)</f>
        <v>3.6022533265398387E-3</v>
      </c>
      <c r="P2293" s="12">
        <f t="shared" si="113"/>
        <v>1.3182572726874069</v>
      </c>
    </row>
    <row r="2294" spans="11:16" ht="12.5" x14ac:dyDescent="0.25">
      <c r="K2294" s="38">
        <v>44305</v>
      </c>
      <c r="L2294" s="4">
        <f t="shared" si="111"/>
        <v>2021</v>
      </c>
      <c r="M2294" s="12">
        <f>IF(L2294=2012,M2293,M2293*(1+Data_FRED!C2156))</f>
        <v>2.613736200327506</v>
      </c>
      <c r="N2294" s="4">
        <f t="shared" si="112"/>
        <v>1</v>
      </c>
      <c r="O2294" s="19">
        <f>+N2294*(Data_FRED!C2156)</f>
        <v>-5.3205822668759327E-3</v>
      </c>
      <c r="P2294" s="12">
        <f t="shared" si="113"/>
        <v>1.311243376419166</v>
      </c>
    </row>
    <row r="2295" spans="11:16" ht="12.5" x14ac:dyDescent="0.25">
      <c r="K2295" s="38">
        <v>44306</v>
      </c>
      <c r="L2295" s="4">
        <f t="shared" si="111"/>
        <v>2021</v>
      </c>
      <c r="M2295" s="12">
        <f>IF(L2295=2012,M2294,M2294*(1+Data_FRED!C2157))</f>
        <v>2.5958958743357057</v>
      </c>
      <c r="N2295" s="4">
        <f t="shared" si="112"/>
        <v>1</v>
      </c>
      <c r="O2295" s="19">
        <f>+N2295*(Data_FRED!C2157)</f>
        <v>-6.8256031307080047E-3</v>
      </c>
      <c r="P2295" s="12">
        <f t="shared" si="113"/>
        <v>1.3022933495239593</v>
      </c>
    </row>
    <row r="2296" spans="11:16" ht="12.5" x14ac:dyDescent="0.25">
      <c r="K2296" s="38">
        <v>44307</v>
      </c>
      <c r="L2296" s="4">
        <f t="shared" si="111"/>
        <v>2021</v>
      </c>
      <c r="M2296" s="12">
        <f>IF(L2296=2012,M2295,M2295*(1+Data_FRED!C2158))</f>
        <v>2.6199417239348439</v>
      </c>
      <c r="N2296" s="4">
        <f t="shared" si="112"/>
        <v>1</v>
      </c>
      <c r="O2296" s="19">
        <f>+N2296*(Data_FRED!C2158)</f>
        <v>9.2630254691135495E-3</v>
      </c>
      <c r="P2296" s="12">
        <f t="shared" si="113"/>
        <v>1.3143565259888568</v>
      </c>
    </row>
    <row r="2297" spans="11:16" ht="12.5" x14ac:dyDescent="0.25">
      <c r="K2297" s="38">
        <v>44308</v>
      </c>
      <c r="L2297" s="4">
        <f t="shared" si="111"/>
        <v>2021</v>
      </c>
      <c r="M2297" s="12">
        <f>IF(L2297=2012,M2296,M2296*(1+Data_FRED!C2159))</f>
        <v>2.5956984813189816</v>
      </c>
      <c r="N2297" s="4">
        <f t="shared" si="112"/>
        <v>1</v>
      </c>
      <c r="O2297" s="19">
        <f>+N2297*(Data_FRED!C2159)</f>
        <v>-9.2533518567931589E-3</v>
      </c>
      <c r="P2297" s="12">
        <f t="shared" si="113"/>
        <v>1.3021943225886095</v>
      </c>
    </row>
    <row r="2298" spans="11:16" ht="12.5" x14ac:dyDescent="0.25">
      <c r="K2298" s="38">
        <v>44309</v>
      </c>
      <c r="L2298" s="4">
        <f t="shared" si="111"/>
        <v>2021</v>
      </c>
      <c r="M2298" s="12">
        <f>IF(L2298=2012,M2297,M2297*(1+Data_FRED!C2160))</f>
        <v>2.623912228329198</v>
      </c>
      <c r="N2298" s="4">
        <f t="shared" si="112"/>
        <v>1</v>
      </c>
      <c r="O2298" s="19">
        <f>+N2298*(Data_FRED!C2160)</f>
        <v>1.0869423861541933E-2</v>
      </c>
      <c r="P2298" s="12">
        <f t="shared" si="113"/>
        <v>1.3163484246309185</v>
      </c>
    </row>
    <row r="2299" spans="11:16" ht="12.5" x14ac:dyDescent="0.25">
      <c r="K2299" s="38">
        <v>44312</v>
      </c>
      <c r="L2299" s="4">
        <f t="shared" si="111"/>
        <v>2021</v>
      </c>
      <c r="M2299" s="12">
        <f>IF(L2299=2012,M2298,M2298*(1+Data_FRED!C2161))</f>
        <v>2.6285844658653015</v>
      </c>
      <c r="N2299" s="4">
        <f t="shared" si="112"/>
        <v>1</v>
      </c>
      <c r="O2299" s="19">
        <f>+N2299*(Data_FRED!C2161)</f>
        <v>1.7806378908788009E-3</v>
      </c>
      <c r="P2299" s="12">
        <f t="shared" si="113"/>
        <v>1.318692364513415</v>
      </c>
    </row>
    <row r="2300" spans="11:16" ht="12.5" x14ac:dyDescent="0.25">
      <c r="K2300" s="38">
        <v>44313</v>
      </c>
      <c r="L2300" s="4">
        <f t="shared" si="111"/>
        <v>2021</v>
      </c>
      <c r="M2300" s="12">
        <f>IF(L2300=2012,M2299,M2299*(1+Data_FRED!C2162))</f>
        <v>2.6280194718410832</v>
      </c>
      <c r="N2300" s="4">
        <f t="shared" si="112"/>
        <v>1</v>
      </c>
      <c r="O2300" s="19">
        <f>+N2300*(Data_FRED!C2162)</f>
        <v>-2.1494231269923608E-4</v>
      </c>
      <c r="P2300" s="12">
        <f t="shared" si="113"/>
        <v>1.3184089217268475</v>
      </c>
    </row>
    <row r="2301" spans="11:16" ht="12.5" x14ac:dyDescent="0.25">
      <c r="K2301" s="38">
        <v>44314</v>
      </c>
      <c r="L2301" s="4">
        <f t="shared" si="111"/>
        <v>2021</v>
      </c>
      <c r="M2301" s="12">
        <f>IF(L2301=2012,M2300,M2300*(1+Data_FRED!C2163))</f>
        <v>2.625796460936523</v>
      </c>
      <c r="N2301" s="4">
        <f t="shared" si="112"/>
        <v>1</v>
      </c>
      <c r="O2301" s="19">
        <f>+N2301*(Data_FRED!C2163)</f>
        <v>-8.4588829283031668E-4</v>
      </c>
      <c r="P2301" s="12">
        <f t="shared" si="113"/>
        <v>1.3172936950547958</v>
      </c>
    </row>
    <row r="2302" spans="11:16" ht="12.5" x14ac:dyDescent="0.25">
      <c r="K2302" s="38">
        <v>44315</v>
      </c>
      <c r="L2302" s="4">
        <f t="shared" si="111"/>
        <v>2021</v>
      </c>
      <c r="M2302" s="12">
        <f>IF(L2302=2012,M2301,M2301*(1+Data_FRED!C2164))</f>
        <v>2.6434944145363888</v>
      </c>
      <c r="N2302" s="4">
        <f t="shared" si="112"/>
        <v>1</v>
      </c>
      <c r="O2302" s="19">
        <f>+N2302*(Data_FRED!C2164)</f>
        <v>6.7400325437081072E-3</v>
      </c>
      <c r="P2302" s="12">
        <f t="shared" si="113"/>
        <v>1.3261722974290866</v>
      </c>
    </row>
    <row r="2303" spans="11:16" ht="12.5" x14ac:dyDescent="0.25">
      <c r="K2303" s="38">
        <v>44316</v>
      </c>
      <c r="L2303" s="4">
        <f t="shared" si="111"/>
        <v>2021</v>
      </c>
      <c r="M2303" s="12">
        <f>IF(L2303=2012,M2302,M2302*(1+Data_FRED!C2165))</f>
        <v>2.6244066831979636</v>
      </c>
      <c r="N2303" s="4">
        <f t="shared" si="112"/>
        <v>1</v>
      </c>
      <c r="O2303" s="19">
        <f>+N2303*(Data_FRED!C2165)</f>
        <v>-7.2206437182024286E-3</v>
      </c>
      <c r="P2303" s="12">
        <f t="shared" si="113"/>
        <v>1.3165964797604013</v>
      </c>
    </row>
    <row r="2304" spans="11:16" ht="12.5" x14ac:dyDescent="0.25">
      <c r="K2304" s="38">
        <v>44319</v>
      </c>
      <c r="L2304" s="4">
        <f t="shared" si="111"/>
        <v>2021</v>
      </c>
      <c r="M2304" s="12">
        <f>IF(L2304=2012,M2303,M2303*(1+Data_FRED!C2166))</f>
        <v>2.6316087524337486</v>
      </c>
      <c r="N2304" s="4">
        <f t="shared" si="112"/>
        <v>1</v>
      </c>
      <c r="O2304" s="19">
        <f>+N2304*(Data_FRED!C2166)</f>
        <v>2.7442656970409606E-3</v>
      </c>
      <c r="P2304" s="12">
        <f t="shared" si="113"/>
        <v>1.3202095703166525</v>
      </c>
    </row>
    <row r="2305" spans="11:16" ht="12.5" x14ac:dyDescent="0.25">
      <c r="K2305" s="38">
        <v>44320</v>
      </c>
      <c r="L2305" s="4">
        <f t="shared" si="111"/>
        <v>2021</v>
      </c>
      <c r="M2305" s="12">
        <f>IF(L2305=2012,M2304,M2304*(1+Data_FRED!C2167))</f>
        <v>2.6139750323483346</v>
      </c>
      <c r="N2305" s="4">
        <f t="shared" si="112"/>
        <v>1</v>
      </c>
      <c r="O2305" s="19">
        <f>+N2305*(Data_FRED!C2167)</f>
        <v>-6.7007377404054557E-3</v>
      </c>
      <c r="P2305" s="12">
        <f t="shared" si="113"/>
        <v>1.3113631922235873</v>
      </c>
    </row>
    <row r="2306" spans="11:16" ht="12.5" x14ac:dyDescent="0.25">
      <c r="K2306" s="38">
        <v>44321</v>
      </c>
      <c r="L2306" s="4">
        <f t="shared" si="111"/>
        <v>2021</v>
      </c>
      <c r="M2306" s="12">
        <f>IF(L2306=2012,M2305,M2305*(1+Data_FRED!C2168))</f>
        <v>2.6158134186570674</v>
      </c>
      <c r="N2306" s="4">
        <f t="shared" si="112"/>
        <v>1</v>
      </c>
      <c r="O2306" s="19">
        <f>+N2306*(Data_FRED!C2168)</f>
        <v>7.0329145687402232E-4</v>
      </c>
      <c r="P2306" s="12">
        <f t="shared" si="113"/>
        <v>1.3122854627535374</v>
      </c>
    </row>
    <row r="2307" spans="11:16" ht="12.5" x14ac:dyDescent="0.25">
      <c r="K2307" s="38">
        <v>44322</v>
      </c>
      <c r="L2307" s="4">
        <f t="shared" si="111"/>
        <v>2021</v>
      </c>
      <c r="M2307" s="12">
        <f>IF(L2307=2012,M2306,M2306*(1+Data_FRED!C2169))</f>
        <v>2.6370858257811309</v>
      </c>
      <c r="N2307" s="4">
        <f t="shared" si="112"/>
        <v>1</v>
      </c>
      <c r="O2307" s="19">
        <f>+N2307*(Data_FRED!C2169)</f>
        <v>8.1322341159119176E-3</v>
      </c>
      <c r="P2307" s="12">
        <f t="shared" si="113"/>
        <v>1.3229572753635572</v>
      </c>
    </row>
    <row r="2308" spans="11:16" ht="12.5" x14ac:dyDescent="0.25">
      <c r="K2308" s="38">
        <v>44323</v>
      </c>
      <c r="L2308" s="4">
        <f t="shared" si="111"/>
        <v>2021</v>
      </c>
      <c r="M2308" s="12">
        <f>IF(L2308=2012,M2307,M2307*(1+Data_FRED!C2170))</f>
        <v>2.6564586394618539</v>
      </c>
      <c r="N2308" s="4">
        <f t="shared" si="112"/>
        <v>1</v>
      </c>
      <c r="O2308" s="19">
        <f>+N2308*(Data_FRED!C2170)</f>
        <v>7.3462962378118236E-3</v>
      </c>
      <c r="P2308" s="12">
        <f t="shared" si="113"/>
        <v>1.3326761114183465</v>
      </c>
    </row>
    <row r="2309" spans="11:16" ht="12.5" x14ac:dyDescent="0.25">
      <c r="K2309" s="38">
        <v>44326</v>
      </c>
      <c r="L2309" s="4">
        <f t="shared" si="111"/>
        <v>2021</v>
      </c>
      <c r="M2309" s="12">
        <f>IF(L2309=2012,M2308,M2308*(1+Data_FRED!C2171))</f>
        <v>2.6285910617010408</v>
      </c>
      <c r="N2309" s="4">
        <f t="shared" si="112"/>
        <v>1</v>
      </c>
      <c r="O2309" s="19">
        <f>+N2309*(Data_FRED!C2171)</f>
        <v>-1.0490499399026396E-2</v>
      </c>
      <c r="P2309" s="12">
        <f t="shared" si="113"/>
        <v>1.3186956734724156</v>
      </c>
    </row>
    <row r="2310" spans="11:16" ht="12.5" x14ac:dyDescent="0.25">
      <c r="K2310" s="38">
        <v>44327</v>
      </c>
      <c r="L2310" s="4">
        <f t="shared" si="111"/>
        <v>2021</v>
      </c>
      <c r="M2310" s="12">
        <f>IF(L2310=2012,M2309,M2309*(1+Data_FRED!C2172))</f>
        <v>2.6056914816403158</v>
      </c>
      <c r="N2310" s="4">
        <f t="shared" si="112"/>
        <v>1</v>
      </c>
      <c r="O2310" s="19">
        <f>+N2310*(Data_FRED!C2172)</f>
        <v>-8.711731693215893E-3</v>
      </c>
      <c r="P2310" s="12">
        <f t="shared" si="113"/>
        <v>1.3072075505801193</v>
      </c>
    </row>
    <row r="2311" spans="11:16" ht="12.5" x14ac:dyDescent="0.25">
      <c r="K2311" s="38">
        <v>44328</v>
      </c>
      <c r="L2311" s="4">
        <f t="shared" si="111"/>
        <v>2021</v>
      </c>
      <c r="M2311" s="12">
        <f>IF(L2311=2012,M2310,M2310*(1+Data_FRED!C2173))</f>
        <v>2.5491928765847764</v>
      </c>
      <c r="N2311" s="4">
        <f t="shared" si="112"/>
        <v>1</v>
      </c>
      <c r="O2311" s="19">
        <f>+N2311*(Data_FRED!C2173)</f>
        <v>-2.1682768452684537E-2</v>
      </c>
      <c r="P2311" s="12">
        <f t="shared" si="113"/>
        <v>1.2788636719412896</v>
      </c>
    </row>
    <row r="2312" spans="11:16" ht="12.5" x14ac:dyDescent="0.25">
      <c r="K2312" s="38">
        <v>44329</v>
      </c>
      <c r="L2312" s="4">
        <f t="shared" si="111"/>
        <v>2021</v>
      </c>
      <c r="M2312" s="12">
        <f>IF(L2312=2012,M2311,M2311*(1+Data_FRED!C2174))</f>
        <v>2.5800372288606734</v>
      </c>
      <c r="N2312" s="4">
        <f t="shared" si="112"/>
        <v>1</v>
      </c>
      <c r="O2312" s="19">
        <f>+N2312*(Data_FRED!C2174)</f>
        <v>1.2099654192200689E-2</v>
      </c>
      <c r="P2312" s="12">
        <f t="shared" si="113"/>
        <v>1.2943374801307472</v>
      </c>
    </row>
    <row r="2313" spans="11:16" ht="12.5" x14ac:dyDescent="0.25">
      <c r="K2313" s="38">
        <v>44330</v>
      </c>
      <c r="L2313" s="4">
        <f t="shared" si="111"/>
        <v>2021</v>
      </c>
      <c r="M2313" s="12">
        <f>IF(L2313=2012,M2312,M2312*(1+Data_FRED!C2175))</f>
        <v>2.6182417884659959</v>
      </c>
      <c r="N2313" s="4">
        <f t="shared" si="112"/>
        <v>1</v>
      </c>
      <c r="O2313" s="19">
        <f>+N2313*(Data_FRED!C2175)</f>
        <v>1.480775516646066E-2</v>
      </c>
      <c r="P2313" s="12">
        <f t="shared" si="113"/>
        <v>1.313503712639297</v>
      </c>
    </row>
    <row r="2314" spans="11:16" ht="12.5" x14ac:dyDescent="0.25">
      <c r="K2314" s="38">
        <v>44333</v>
      </c>
      <c r="L2314" s="4">
        <f t="shared" si="111"/>
        <v>2021</v>
      </c>
      <c r="M2314" s="12">
        <f>IF(L2314=2012,M2313,M2313*(1+Data_FRED!C2176))</f>
        <v>2.611609142721278</v>
      </c>
      <c r="N2314" s="4">
        <f t="shared" si="112"/>
        <v>1</v>
      </c>
      <c r="O2314" s="19">
        <f>+N2314*(Data_FRED!C2176)</f>
        <v>-2.5332441694025701E-3</v>
      </c>
      <c r="P2314" s="12">
        <f t="shared" si="113"/>
        <v>1.3101762870177649</v>
      </c>
    </row>
    <row r="2315" spans="11:16" ht="12.5" x14ac:dyDescent="0.25">
      <c r="K2315" s="38">
        <v>44334</v>
      </c>
      <c r="L2315" s="4">
        <f t="shared" si="111"/>
        <v>2021</v>
      </c>
      <c r="M2315" s="12">
        <f>IF(L2315=2012,M2314,M2314*(1+Data_FRED!C2177))</f>
        <v>2.5892700076336914</v>
      </c>
      <c r="N2315" s="4">
        <f t="shared" si="112"/>
        <v>1</v>
      </c>
      <c r="O2315" s="19">
        <f>+N2315*(Data_FRED!C2177)</f>
        <v>-8.5537819278382349E-3</v>
      </c>
      <c r="P2315" s="12">
        <f t="shared" si="113"/>
        <v>1.2989693247715901</v>
      </c>
    </row>
    <row r="2316" spans="11:16" ht="12.5" x14ac:dyDescent="0.25">
      <c r="K2316" s="38">
        <v>44335</v>
      </c>
      <c r="L2316" s="4">
        <f t="shared" si="111"/>
        <v>2021</v>
      </c>
      <c r="M2316" s="12">
        <f>IF(L2316=2012,M2315,M2315*(1+Data_FRED!C2178))</f>
        <v>2.5816374206960551</v>
      </c>
      <c r="N2316" s="4">
        <f t="shared" si="112"/>
        <v>1</v>
      </c>
      <c r="O2316" s="19">
        <f>+N2316*(Data_FRED!C2178)</f>
        <v>-2.9477755951036366E-3</v>
      </c>
      <c r="P2316" s="12">
        <f t="shared" si="113"/>
        <v>1.2951402546972401</v>
      </c>
    </row>
    <row r="2317" spans="11:16" ht="12.5" x14ac:dyDescent="0.25">
      <c r="K2317" s="38">
        <v>44336</v>
      </c>
      <c r="L2317" s="4">
        <f t="shared" si="111"/>
        <v>2021</v>
      </c>
      <c r="M2317" s="12">
        <f>IF(L2317=2012,M2316,M2316*(1+Data_FRED!C2179))</f>
        <v>2.6087431778837584</v>
      </c>
      <c r="N2317" s="4">
        <f t="shared" si="112"/>
        <v>1</v>
      </c>
      <c r="O2317" s="19">
        <f>+N2317*(Data_FRED!C2179)</f>
        <v>1.0499443868610717E-2</v>
      </c>
      <c r="P2317" s="12">
        <f t="shared" si="113"/>
        <v>1.3087385071034121</v>
      </c>
    </row>
    <row r="2318" spans="11:16" ht="12.5" x14ac:dyDescent="0.25">
      <c r="K2318" s="38">
        <v>44337</v>
      </c>
      <c r="L2318" s="4">
        <f t="shared" si="111"/>
        <v>2021</v>
      </c>
      <c r="M2318" s="12">
        <f>IF(L2318=2012,M2317,M2317*(1+Data_FRED!C2180))</f>
        <v>2.6066975919182709</v>
      </c>
      <c r="N2318" s="4">
        <f t="shared" si="112"/>
        <v>1</v>
      </c>
      <c r="O2318" s="19">
        <f>+N2318*(Data_FRED!C2180)</f>
        <v>-7.8412700139645676E-4</v>
      </c>
      <c r="P2318" s="12">
        <f t="shared" si="113"/>
        <v>1.3077122899022251</v>
      </c>
    </row>
    <row r="2319" spans="11:16" ht="12.5" x14ac:dyDescent="0.25">
      <c r="K2319" s="38">
        <v>44340</v>
      </c>
      <c r="L2319" s="4">
        <f t="shared" si="111"/>
        <v>2021</v>
      </c>
      <c r="M2319" s="12">
        <f>IF(L2319=2012,M2318,M2318*(1+Data_FRED!C2181))</f>
        <v>2.6324061759025783</v>
      </c>
      <c r="N2319" s="4">
        <f t="shared" si="112"/>
        <v>1</v>
      </c>
      <c r="O2319" s="19">
        <f>+N2319*(Data_FRED!C2181)</f>
        <v>9.8625111190549994E-3</v>
      </c>
      <c r="P2319" s="12">
        <f t="shared" si="113"/>
        <v>1.3206096169019106</v>
      </c>
    </row>
    <row r="2320" spans="11:16" ht="12.5" x14ac:dyDescent="0.25">
      <c r="K2320" s="38">
        <v>44341</v>
      </c>
      <c r="L2320" s="4">
        <f t="shared" si="111"/>
        <v>2021</v>
      </c>
      <c r="M2320" s="12">
        <f>IF(L2320=2012,M2319,M2319*(1+Data_FRED!C2182))</f>
        <v>2.62680556340616</v>
      </c>
      <c r="N2320" s="4">
        <f t="shared" si="112"/>
        <v>1</v>
      </c>
      <c r="O2320" s="19">
        <f>+N2320*(Data_FRED!C2182)</f>
        <v>-2.1275639556263349E-3</v>
      </c>
      <c r="P2320" s="12">
        <f t="shared" si="113"/>
        <v>1.3177999354815366</v>
      </c>
    </row>
    <row r="2321" spans="11:16" ht="12.5" x14ac:dyDescent="0.25">
      <c r="K2321" s="38">
        <v>44342</v>
      </c>
      <c r="L2321" s="4">
        <f t="shared" ref="L2321:L2366" si="114">+YEAR(K2321)</f>
        <v>2021</v>
      </c>
      <c r="M2321" s="12">
        <f>IF(L2321=2012,M2320,M2320*(1+Data_FRED!C2183))</f>
        <v>2.6317307547863016</v>
      </c>
      <c r="N2321" s="4">
        <f t="shared" ref="N2321:N2366" si="115">+SUMIF($C$143:$C$153,L2321,$D$143:$D$153)</f>
        <v>1</v>
      </c>
      <c r="O2321" s="19">
        <f>+N2321*(Data_FRED!C2183)</f>
        <v>1.8749737128450623E-3</v>
      </c>
      <c r="P2321" s="12">
        <f t="shared" ref="P2321:P2366" si="116">P2320*(1+O2321)</f>
        <v>1.3202707757193533</v>
      </c>
    </row>
    <row r="2322" spans="11:16" ht="12.5" x14ac:dyDescent="0.25">
      <c r="K2322" s="38">
        <v>44343</v>
      </c>
      <c r="L2322" s="4">
        <f t="shared" si="114"/>
        <v>2021</v>
      </c>
      <c r="M2322" s="12">
        <f>IF(L2322=2012,M2321,M2321*(1+Data_FRED!C2184))</f>
        <v>2.6347959838170558</v>
      </c>
      <c r="N2322" s="4">
        <f t="shared" si="115"/>
        <v>1</v>
      </c>
      <c r="O2322" s="19">
        <f>+N2322*(Data_FRED!C2184)</f>
        <v>1.1647198427041133E-3</v>
      </c>
      <c r="P2322" s="12">
        <f t="shared" si="116"/>
        <v>1.3218085212895758</v>
      </c>
    </row>
    <row r="2323" spans="11:16" ht="12.5" x14ac:dyDescent="0.25">
      <c r="K2323" s="38">
        <v>44344</v>
      </c>
      <c r="L2323" s="4">
        <f t="shared" si="114"/>
        <v>2021</v>
      </c>
      <c r="M2323" s="12">
        <f>IF(L2323=2012,M2322,M2322*(1+Data_FRED!C2185))</f>
        <v>2.6368210645004773</v>
      </c>
      <c r="N2323" s="4">
        <f t="shared" si="115"/>
        <v>1</v>
      </c>
      <c r="O2323" s="19">
        <f>+N2323*(Data_FRED!C2185)</f>
        <v>7.6859107720652112E-4</v>
      </c>
      <c r="P2323" s="12">
        <f t="shared" si="116"/>
        <v>1.3228244515248146</v>
      </c>
    </row>
    <row r="2324" spans="11:16" ht="12.5" x14ac:dyDescent="0.25">
      <c r="K2324" s="38">
        <v>44348</v>
      </c>
      <c r="L2324" s="4">
        <f t="shared" si="114"/>
        <v>2021</v>
      </c>
      <c r="M2324" s="12">
        <f>IF(L2324=2012,M2323,M2323*(1+Data_FRED!C2186))</f>
        <v>2.6355224391574033</v>
      </c>
      <c r="N2324" s="4">
        <f t="shared" si="115"/>
        <v>1</v>
      </c>
      <c r="O2324" s="19">
        <f>+N2324*(Data_FRED!C2186)</f>
        <v>-4.9249657496948439E-4</v>
      </c>
      <c r="P2324" s="12">
        <f t="shared" si="116"/>
        <v>1.3221729650131528</v>
      </c>
    </row>
    <row r="2325" spans="11:16" ht="12.5" x14ac:dyDescent="0.25">
      <c r="K2325" s="38">
        <v>44349</v>
      </c>
      <c r="L2325" s="4">
        <f t="shared" si="114"/>
        <v>2021</v>
      </c>
      <c r="M2325" s="12">
        <f>IF(L2325=2012,M2324,M2324*(1+Data_FRED!C2187))</f>
        <v>2.6393330632648264</v>
      </c>
      <c r="N2325" s="4">
        <f t="shared" si="115"/>
        <v>1</v>
      </c>
      <c r="O2325" s="19">
        <f>+N2325*(Data_FRED!C2187)</f>
        <v>1.4458704850342234E-3</v>
      </c>
      <c r="P2325" s="12">
        <f t="shared" si="116"/>
        <v>1.3240846558793755</v>
      </c>
    </row>
    <row r="2326" spans="11:16" ht="12.5" x14ac:dyDescent="0.25">
      <c r="K2326" s="38">
        <v>44350</v>
      </c>
      <c r="L2326" s="4">
        <f t="shared" si="114"/>
        <v>2021</v>
      </c>
      <c r="M2326" s="12">
        <f>IF(L2326=2012,M2325,M2325*(1+Data_FRED!C2188))</f>
        <v>2.6297382997409415</v>
      </c>
      <c r="N2326" s="4">
        <f t="shared" si="115"/>
        <v>1</v>
      </c>
      <c r="O2326" s="19">
        <f>+N2326*(Data_FRED!C2188)</f>
        <v>-3.6352984992414229E-3</v>
      </c>
      <c r="P2326" s="12">
        <f t="shared" si="116"/>
        <v>1.3192712129169888</v>
      </c>
    </row>
    <row r="2327" spans="11:16" ht="12.5" x14ac:dyDescent="0.25">
      <c r="K2327" s="38">
        <v>44351</v>
      </c>
      <c r="L2327" s="4">
        <f t="shared" si="114"/>
        <v>2021</v>
      </c>
      <c r="M2327" s="12">
        <f>IF(L2327=2012,M2326,M2326*(1+Data_FRED!C2189))</f>
        <v>2.6528676221561467</v>
      </c>
      <c r="N2327" s="4">
        <f t="shared" si="115"/>
        <v>1</v>
      </c>
      <c r="O2327" s="19">
        <f>+N2327*(Data_FRED!C2189)</f>
        <v>8.7952943520972007E-3</v>
      </c>
      <c r="P2327" s="12">
        <f t="shared" si="116"/>
        <v>1.3308745915648421</v>
      </c>
    </row>
    <row r="2328" spans="11:16" ht="12.5" x14ac:dyDescent="0.25">
      <c r="K2328" s="38">
        <v>44354</v>
      </c>
      <c r="L2328" s="4">
        <f t="shared" si="114"/>
        <v>2021</v>
      </c>
      <c r="M2328" s="12">
        <f>IF(L2328=2012,M2327,M2327*(1+Data_FRED!C2190))</f>
        <v>2.6507532108728862</v>
      </c>
      <c r="N2328" s="4">
        <f t="shared" si="115"/>
        <v>1</v>
      </c>
      <c r="O2328" s="19">
        <f>+N2328*(Data_FRED!C2190)</f>
        <v>-7.9702856848250638E-4</v>
      </c>
      <c r="P2328" s="12">
        <f t="shared" si="116"/>
        <v>1.3298138464942975</v>
      </c>
    </row>
    <row r="2329" spans="11:16" ht="12.5" x14ac:dyDescent="0.25">
      <c r="K2329" s="38">
        <v>44355</v>
      </c>
      <c r="L2329" s="4">
        <f t="shared" si="114"/>
        <v>2021</v>
      </c>
      <c r="M2329" s="12">
        <f>IF(L2329=2012,M2328,M2328*(1+Data_FRED!C2191))</f>
        <v>2.6512172772150562</v>
      </c>
      <c r="N2329" s="4">
        <f t="shared" si="115"/>
        <v>1</v>
      </c>
      <c r="O2329" s="19">
        <f>+N2329*(Data_FRED!C2191)</f>
        <v>1.7506961427659565E-4</v>
      </c>
      <c r="P2329" s="12">
        <f t="shared" si="116"/>
        <v>1.3300466564914628</v>
      </c>
    </row>
    <row r="2330" spans="11:16" ht="12.5" x14ac:dyDescent="0.25">
      <c r="K2330" s="38">
        <v>44356</v>
      </c>
      <c r="L2330" s="4">
        <f t="shared" si="114"/>
        <v>2021</v>
      </c>
      <c r="M2330" s="12">
        <f>IF(L2330=2012,M2329,M2329*(1+Data_FRED!C2192))</f>
        <v>2.6463773693956294</v>
      </c>
      <c r="N2330" s="4">
        <f t="shared" si="115"/>
        <v>1</v>
      </c>
      <c r="O2330" s="19">
        <f>+N2330*(Data_FRED!C2192)</f>
        <v>-1.8255417468125729E-3</v>
      </c>
      <c r="P2330" s="12">
        <f t="shared" si="116"/>
        <v>1.3276186007948292</v>
      </c>
    </row>
    <row r="2331" spans="11:16" ht="12.5" x14ac:dyDescent="0.25">
      <c r="K2331" s="38">
        <v>44357</v>
      </c>
      <c r="L2331" s="4">
        <f t="shared" si="114"/>
        <v>2021</v>
      </c>
      <c r="M2331" s="12">
        <f>IF(L2331=2012,M2330,M2330*(1+Data_FRED!C2193))</f>
        <v>2.6586601780485748</v>
      </c>
      <c r="N2331" s="4">
        <f t="shared" si="115"/>
        <v>1</v>
      </c>
      <c r="O2331" s="19">
        <f>+N2331*(Data_FRED!C2193)</f>
        <v>4.641367023082649E-3</v>
      </c>
      <c r="P2331" s="12">
        <f t="shared" si="116"/>
        <v>1.3337805659877895</v>
      </c>
    </row>
    <row r="2332" spans="11:16" ht="12.5" x14ac:dyDescent="0.25">
      <c r="K2332" s="38">
        <v>44358</v>
      </c>
      <c r="L2332" s="4">
        <f t="shared" si="114"/>
        <v>2021</v>
      </c>
      <c r="M2332" s="12">
        <f>IF(L2332=2012,M2331,M2331*(1+Data_FRED!C2194))</f>
        <v>2.6638355105143003</v>
      </c>
      <c r="N2332" s="4">
        <f t="shared" si="115"/>
        <v>1</v>
      </c>
      <c r="O2332" s="19">
        <f>+N2332*(Data_FRED!C2194)</f>
        <v>1.9465941937430961E-3</v>
      </c>
      <c r="P2332" s="12">
        <f t="shared" si="116"/>
        <v>1.3363768954932687</v>
      </c>
    </row>
    <row r="2333" spans="11:16" ht="12.5" x14ac:dyDescent="0.25">
      <c r="K2333" s="38">
        <v>44361</v>
      </c>
      <c r="L2333" s="4">
        <f t="shared" si="114"/>
        <v>2021</v>
      </c>
      <c r="M2333" s="12">
        <f>IF(L2333=2012,M2332,M2332*(1+Data_FRED!C2195))</f>
        <v>2.6686665508009115</v>
      </c>
      <c r="N2333" s="4">
        <f t="shared" si="115"/>
        <v>1</v>
      </c>
      <c r="O2333" s="19">
        <f>+N2333*(Data_FRED!C2195)</f>
        <v>1.8135655401930488E-3</v>
      </c>
      <c r="P2333" s="12">
        <f t="shared" si="116"/>
        <v>1.3388005025796452</v>
      </c>
    </row>
    <row r="2334" spans="11:16" ht="12.5" x14ac:dyDescent="0.25">
      <c r="K2334" s="38">
        <v>44362</v>
      </c>
      <c r="L2334" s="4">
        <f t="shared" si="114"/>
        <v>2021</v>
      </c>
      <c r="M2334" s="12">
        <f>IF(L2334=2012,M2333,M2333*(1+Data_FRED!C2196))</f>
        <v>2.6632926406615347</v>
      </c>
      <c r="N2334" s="4">
        <f t="shared" si="115"/>
        <v>1</v>
      </c>
      <c r="O2334" s="19">
        <f>+N2334*(Data_FRED!C2196)</f>
        <v>-2.0137061101785226E-3</v>
      </c>
      <c r="P2334" s="12">
        <f t="shared" si="116"/>
        <v>1.3361045518272905</v>
      </c>
    </row>
    <row r="2335" spans="11:16" ht="12.5" x14ac:dyDescent="0.25">
      <c r="K2335" s="38">
        <v>44363</v>
      </c>
      <c r="L2335" s="4">
        <f t="shared" si="114"/>
        <v>2021</v>
      </c>
      <c r="M2335" s="12">
        <f>IF(L2335=2012,M2334,M2334*(1+Data_FRED!C2197))</f>
        <v>2.6488981117972461</v>
      </c>
      <c r="N2335" s="4">
        <f t="shared" si="115"/>
        <v>1</v>
      </c>
      <c r="O2335" s="19">
        <f>+N2335*(Data_FRED!C2197)</f>
        <v>-5.404786783292966E-3</v>
      </c>
      <c r="P2335" s="12">
        <f t="shared" si="116"/>
        <v>1.3288831916044768</v>
      </c>
    </row>
    <row r="2336" spans="11:16" ht="12.5" x14ac:dyDescent="0.25">
      <c r="K2336" s="38">
        <v>44364</v>
      </c>
      <c r="L2336" s="4">
        <f t="shared" si="114"/>
        <v>2021</v>
      </c>
      <c r="M2336" s="12">
        <f>IF(L2336=2012,M2335,M2335*(1+Data_FRED!C2198))</f>
        <v>2.6477439023421425</v>
      </c>
      <c r="N2336" s="4">
        <f t="shared" si="115"/>
        <v>1</v>
      </c>
      <c r="O2336" s="19">
        <f>+N2336*(Data_FRED!C2198)</f>
        <v>-4.3573191809956221E-4</v>
      </c>
      <c r="P2336" s="12">
        <f t="shared" si="116"/>
        <v>1.3283041547824688</v>
      </c>
    </row>
    <row r="2337" spans="11:16" ht="12.5" x14ac:dyDescent="0.25">
      <c r="K2337" s="38">
        <v>44365</v>
      </c>
      <c r="L2337" s="4">
        <f t="shared" si="114"/>
        <v>2021</v>
      </c>
      <c r="M2337" s="12">
        <f>IF(L2337=2012,M2336,M2336*(1+Data_FRED!C2199))</f>
        <v>2.6127634060167084</v>
      </c>
      <c r="N2337" s="4">
        <f t="shared" si="115"/>
        <v>1</v>
      </c>
      <c r="O2337" s="19">
        <f>+N2337*(Data_FRED!C2199)</f>
        <v>-1.3211434948255869E-2</v>
      </c>
      <c r="P2337" s="12">
        <f t="shared" si="116"/>
        <v>1.3107553508500622</v>
      </c>
    </row>
    <row r="2338" spans="11:16" ht="12.5" x14ac:dyDescent="0.25">
      <c r="K2338" s="38">
        <v>44368</v>
      </c>
      <c r="L2338" s="4">
        <f t="shared" si="114"/>
        <v>2021</v>
      </c>
      <c r="M2338" s="12">
        <f>IF(L2338=2012,M2337,M2337*(1+Data_FRED!C2200))</f>
        <v>2.6490944067183606</v>
      </c>
      <c r="N2338" s="4">
        <f t="shared" si="115"/>
        <v>1</v>
      </c>
      <c r="O2338" s="19">
        <f>+N2338*(Data_FRED!C2200)</f>
        <v>1.3905201143734752E-2</v>
      </c>
      <c r="P2338" s="12">
        <f t="shared" si="116"/>
        <v>1.3289816676538591</v>
      </c>
    </row>
    <row r="2339" spans="11:16" ht="12.5" x14ac:dyDescent="0.25">
      <c r="K2339" s="38">
        <v>44369</v>
      </c>
      <c r="L2339" s="4">
        <f t="shared" si="114"/>
        <v>2021</v>
      </c>
      <c r="M2339" s="12">
        <f>IF(L2339=2012,M2338,M2338*(1+Data_FRED!C2201))</f>
        <v>2.6626350658140536</v>
      </c>
      <c r="N2339" s="4">
        <f t="shared" si="115"/>
        <v>1</v>
      </c>
      <c r="O2339" s="19">
        <f>+N2339*(Data_FRED!C2201)</f>
        <v>5.1114294233350907E-3</v>
      </c>
      <c r="P2339" s="12">
        <f t="shared" si="116"/>
        <v>1.3357746636529781</v>
      </c>
    </row>
    <row r="2340" spans="11:16" ht="12.5" x14ac:dyDescent="0.25">
      <c r="K2340" s="38">
        <v>44370</v>
      </c>
      <c r="L2340" s="4">
        <f t="shared" si="114"/>
        <v>2021</v>
      </c>
      <c r="M2340" s="12">
        <f>IF(L2340=2012,M2339,M2339*(1+Data_FRED!C2202))</f>
        <v>2.6597491755037059</v>
      </c>
      <c r="N2340" s="4">
        <f t="shared" si="115"/>
        <v>1</v>
      </c>
      <c r="O2340" s="19">
        <f>+N2340*(Data_FRED!C2202)</f>
        <v>-1.0838474815418405E-3</v>
      </c>
      <c r="P2340" s="12">
        <f t="shared" si="116"/>
        <v>1.3343268876478704</v>
      </c>
    </row>
    <row r="2341" spans="11:16" ht="12.5" x14ac:dyDescent="0.25">
      <c r="K2341" s="38">
        <v>44371</v>
      </c>
      <c r="L2341" s="4">
        <f t="shared" si="114"/>
        <v>2021</v>
      </c>
      <c r="M2341" s="12">
        <f>IF(L2341=2012,M2340,M2340*(1+Data_FRED!C2203))</f>
        <v>2.675160660627534</v>
      </c>
      <c r="N2341" s="4">
        <f t="shared" si="115"/>
        <v>1</v>
      </c>
      <c r="O2341" s="19">
        <f>+N2341*(Data_FRED!C2203)</f>
        <v>5.7943377765723673E-3</v>
      </c>
      <c r="P2341" s="12">
        <f t="shared" si="116"/>
        <v>1.3420584283392647</v>
      </c>
    </row>
    <row r="2342" spans="11:16" ht="12.5" x14ac:dyDescent="0.25">
      <c r="K2342" s="38">
        <v>44372</v>
      </c>
      <c r="L2342" s="4">
        <f t="shared" si="114"/>
        <v>2021</v>
      </c>
      <c r="M2342" s="12">
        <f>IF(L2342=2012,M2341,M2341*(1+Data_FRED!C2204))</f>
        <v>2.684055763699174</v>
      </c>
      <c r="N2342" s="4">
        <f t="shared" si="115"/>
        <v>1</v>
      </c>
      <c r="O2342" s="19">
        <f>+N2342*(Data_FRED!C2204)</f>
        <v>3.3250724723028176E-3</v>
      </c>
      <c r="P2342" s="12">
        <f t="shared" si="116"/>
        <v>1.3465208698755575</v>
      </c>
    </row>
    <row r="2343" spans="11:16" ht="12.5" x14ac:dyDescent="0.25">
      <c r="K2343" s="38">
        <v>44375</v>
      </c>
      <c r="L2343" s="4">
        <f t="shared" si="114"/>
        <v>2021</v>
      </c>
      <c r="M2343" s="12">
        <f>IF(L2343=2012,M2342,M2342*(1+Data_FRED!C2205))</f>
        <v>2.6902622839324666</v>
      </c>
      <c r="N2343" s="4">
        <f t="shared" si="115"/>
        <v>1</v>
      </c>
      <c r="O2343" s="19">
        <f>+N2343*(Data_FRED!C2205)</f>
        <v>2.3123663514123699E-3</v>
      </c>
      <c r="P2343" s="12">
        <f t="shared" si="116"/>
        <v>1.3496345194265322</v>
      </c>
    </row>
    <row r="2344" spans="11:16" ht="12.5" x14ac:dyDescent="0.25">
      <c r="K2344" s="38">
        <v>44376</v>
      </c>
      <c r="L2344" s="4">
        <f t="shared" si="114"/>
        <v>2021</v>
      </c>
      <c r="M2344" s="12">
        <f>IF(L2344=2012,M2343,M2343*(1+Data_FRED!C2206))</f>
        <v>2.6910083242960465</v>
      </c>
      <c r="N2344" s="4">
        <f t="shared" si="115"/>
        <v>1</v>
      </c>
      <c r="O2344" s="19">
        <f>+N2344*(Data_FRED!C2206)</f>
        <v>2.7731138634168957E-4</v>
      </c>
      <c r="P2344" s="12">
        <f t="shared" si="116"/>
        <v>1.3500087884461689</v>
      </c>
    </row>
    <row r="2345" spans="11:16" ht="12.5" x14ac:dyDescent="0.25">
      <c r="K2345" s="38">
        <v>44377</v>
      </c>
      <c r="L2345" s="4">
        <f t="shared" si="114"/>
        <v>2021</v>
      </c>
      <c r="M2345" s="12">
        <f>IF(L2345=2012,M2344,M2344*(1+Data_FRED!C2207))</f>
        <v>2.6945799191175452</v>
      </c>
      <c r="N2345" s="4">
        <f t="shared" si="115"/>
        <v>1</v>
      </c>
      <c r="O2345" s="19">
        <f>+N2345*(Data_FRED!C2207)</f>
        <v>1.3272329146112091E-3</v>
      </c>
      <c r="P2345" s="12">
        <f t="shared" si="116"/>
        <v>1.3518005645452091</v>
      </c>
    </row>
    <row r="2346" spans="11:16" ht="12.5" x14ac:dyDescent="0.25">
      <c r="K2346" s="38">
        <v>44378</v>
      </c>
      <c r="L2346" s="4">
        <f t="shared" si="114"/>
        <v>2021</v>
      </c>
      <c r="M2346" s="12">
        <f>IF(L2346=2012,M2345,M2345*(1+Data_FRED!C2208))</f>
        <v>2.7086134395269177</v>
      </c>
      <c r="N2346" s="4">
        <f t="shared" si="115"/>
        <v>1</v>
      </c>
      <c r="O2346" s="19">
        <f>+N2346*(Data_FRED!C2208)</f>
        <v>5.2080549958111134E-3</v>
      </c>
      <c r="P2346" s="12">
        <f t="shared" si="116"/>
        <v>1.3588408162287291</v>
      </c>
    </row>
    <row r="2347" spans="11:16" ht="12.5" x14ac:dyDescent="0.25">
      <c r="K2347" s="38">
        <v>44379</v>
      </c>
      <c r="L2347" s="4">
        <f t="shared" si="114"/>
        <v>2021</v>
      </c>
      <c r="M2347" s="12">
        <f>IF(L2347=2012,M2346,M2346*(1+Data_FRED!C2209))</f>
        <v>2.728852519390125</v>
      </c>
      <c r="N2347" s="4">
        <f t="shared" si="115"/>
        <v>1</v>
      </c>
      <c r="O2347" s="19">
        <f>+N2347*(Data_FRED!C2209)</f>
        <v>7.4721182313641664E-3</v>
      </c>
      <c r="P2347" s="12">
        <f t="shared" si="116"/>
        <v>1.3689942354651936</v>
      </c>
    </row>
    <row r="2348" spans="11:16" ht="12.5" x14ac:dyDescent="0.25">
      <c r="K2348" s="38">
        <v>44383</v>
      </c>
      <c r="L2348" s="4">
        <f t="shared" si="114"/>
        <v>2021</v>
      </c>
      <c r="M2348" s="12">
        <f>IF(L2348=2012,M2347,M2347*(1+Data_FRED!C2210))</f>
        <v>2.7233294647094932</v>
      </c>
      <c r="N2348" s="4">
        <f t="shared" si="115"/>
        <v>1</v>
      </c>
      <c r="O2348" s="19">
        <f>+N2348*(Data_FRED!C2210)</f>
        <v>-2.0239476634912454E-3</v>
      </c>
      <c r="P2348" s="12">
        <f t="shared" si="116"/>
        <v>1.3662234627809908</v>
      </c>
    </row>
    <row r="2349" spans="11:16" ht="12.5" x14ac:dyDescent="0.25">
      <c r="K2349" s="38">
        <v>44384</v>
      </c>
      <c r="L2349" s="4">
        <f t="shared" si="114"/>
        <v>2021</v>
      </c>
      <c r="M2349" s="12">
        <f>IF(L2349=2012,M2348,M2348*(1+Data_FRED!C2211))</f>
        <v>2.7324618299047185</v>
      </c>
      <c r="N2349" s="4">
        <f t="shared" si="115"/>
        <v>1</v>
      </c>
      <c r="O2349" s="19">
        <f>+N2349*(Data_FRED!C2211)</f>
        <v>3.3533824363036076E-3</v>
      </c>
      <c r="P2349" s="12">
        <f t="shared" si="116"/>
        <v>1.3708049325451466</v>
      </c>
    </row>
    <row r="2350" spans="11:16" ht="12.5" x14ac:dyDescent="0.25">
      <c r="K2350" s="38">
        <v>44385</v>
      </c>
      <c r="L2350" s="4">
        <f t="shared" si="114"/>
        <v>2021</v>
      </c>
      <c r="M2350" s="12">
        <f>IF(L2350=2012,M2349,M2349*(1+Data_FRED!C2212))</f>
        <v>2.7089684859168415</v>
      </c>
      <c r="N2350" s="4">
        <f t="shared" si="115"/>
        <v>1</v>
      </c>
      <c r="O2350" s="19">
        <f>+N2350*(Data_FRED!C2212)</f>
        <v>-8.5978672165738772E-3</v>
      </c>
      <c r="P2350" s="12">
        <f t="shared" si="116"/>
        <v>1.3590189337552989</v>
      </c>
    </row>
    <row r="2351" spans="11:16" ht="12.5" x14ac:dyDescent="0.25">
      <c r="K2351" s="38">
        <v>44386</v>
      </c>
      <c r="L2351" s="4">
        <f t="shared" si="114"/>
        <v>2021</v>
      </c>
      <c r="M2351" s="12">
        <f>IF(L2351=2012,M2350,M2350*(1+Data_FRED!C2213))</f>
        <v>2.7393491067411677</v>
      </c>
      <c r="N2351" s="4">
        <f t="shared" si="115"/>
        <v>1</v>
      </c>
      <c r="O2351" s="19">
        <f>+N2351*(Data_FRED!C2213)</f>
        <v>1.1214829918570923E-2</v>
      </c>
      <c r="P2351" s="12">
        <f t="shared" si="116"/>
        <v>1.3742600999534824</v>
      </c>
    </row>
    <row r="2352" spans="11:16" ht="12.5" x14ac:dyDescent="0.25">
      <c r="K2352" s="38">
        <v>44389</v>
      </c>
      <c r="L2352" s="4">
        <f t="shared" si="114"/>
        <v>2021</v>
      </c>
      <c r="M2352" s="12">
        <f>IF(L2352=2012,M2351,M2351*(1+Data_FRED!C2214))</f>
        <v>2.7487867526177223</v>
      </c>
      <c r="N2352" s="4">
        <f t="shared" si="115"/>
        <v>1</v>
      </c>
      <c r="O2352" s="19">
        <f>+N2352*(Data_FRED!C2214)</f>
        <v>3.4452147239393167E-3</v>
      </c>
      <c r="P2352" s="12">
        <f t="shared" si="116"/>
        <v>1.3789947210843643</v>
      </c>
    </row>
    <row r="2353" spans="11:16" ht="12.5" x14ac:dyDescent="0.25">
      <c r="K2353" s="38">
        <v>44390</v>
      </c>
      <c r="L2353" s="4">
        <f t="shared" si="114"/>
        <v>2021</v>
      </c>
      <c r="M2353" s="12">
        <f>IF(L2353=2012,M2352,M2352*(1+Data_FRED!C2215))</f>
        <v>2.7391026972623655</v>
      </c>
      <c r="N2353" s="4">
        <f t="shared" si="115"/>
        <v>1</v>
      </c>
      <c r="O2353" s="19">
        <f>+N2353*(Data_FRED!C2215)</f>
        <v>-3.5230289676471218E-3</v>
      </c>
      <c r="P2353" s="12">
        <f t="shared" si="116"/>
        <v>1.3741364827357516</v>
      </c>
    </row>
    <row r="2354" spans="11:16" ht="12.5" x14ac:dyDescent="0.25">
      <c r="K2354" s="38">
        <v>44391</v>
      </c>
      <c r="L2354" s="4">
        <f t="shared" si="114"/>
        <v>2021</v>
      </c>
      <c r="M2354" s="12">
        <f>IF(L2354=2012,M2353,M2353*(1+Data_FRED!C2216))</f>
        <v>2.7422918133734071</v>
      </c>
      <c r="N2354" s="4">
        <f t="shared" si="115"/>
        <v>1</v>
      </c>
      <c r="O2354" s="19">
        <f>+N2354*(Data_FRED!C2216)</f>
        <v>1.1642922750682311E-3</v>
      </c>
      <c r="P2354" s="12">
        <f t="shared" si="116"/>
        <v>1.3757363792274904</v>
      </c>
    </row>
    <row r="2355" spans="11:16" ht="12.5" x14ac:dyDescent="0.25">
      <c r="K2355" s="38">
        <v>44392</v>
      </c>
      <c r="L2355" s="4">
        <f t="shared" si="114"/>
        <v>2021</v>
      </c>
      <c r="M2355" s="12">
        <f>IF(L2355=2012,M2354,M2354*(1+Data_FRED!C2217))</f>
        <v>2.7333311858278484</v>
      </c>
      <c r="N2355" s="4">
        <f t="shared" si="115"/>
        <v>1</v>
      </c>
      <c r="O2355" s="19">
        <f>+N2355*(Data_FRED!C2217)</f>
        <v>-3.267568936996537E-3</v>
      </c>
      <c r="P2355" s="12">
        <f t="shared" si="116"/>
        <v>1.3712410657692304</v>
      </c>
    </row>
    <row r="2356" spans="11:16" ht="12.5" x14ac:dyDescent="0.25">
      <c r="K2356" s="38">
        <v>44393</v>
      </c>
      <c r="L2356" s="4">
        <f t="shared" si="114"/>
        <v>2021</v>
      </c>
      <c r="M2356" s="12">
        <f>IF(L2356=2012,M2355,M2355*(1+Data_FRED!C2218))</f>
        <v>2.7126467010084556</v>
      </c>
      <c r="N2356" s="4">
        <f t="shared" si="115"/>
        <v>1</v>
      </c>
      <c r="O2356" s="19">
        <f>+N2356*(Data_FRED!C2218)</f>
        <v>-7.5675003916981084E-3</v>
      </c>
      <c r="P2356" s="12">
        <f t="shared" si="116"/>
        <v>1.3608641984669092</v>
      </c>
    </row>
    <row r="2357" spans="11:16" ht="12.5" x14ac:dyDescent="0.25">
      <c r="K2357" s="38">
        <v>44396</v>
      </c>
      <c r="L2357" s="4">
        <f t="shared" si="114"/>
        <v>2021</v>
      </c>
      <c r="M2357" s="12">
        <f>IF(L2357=2012,M2356,M2356*(1+Data_FRED!C2219))</f>
        <v>2.6692530333721147</v>
      </c>
      <c r="N2357" s="4">
        <f t="shared" si="115"/>
        <v>1</v>
      </c>
      <c r="O2357" s="19">
        <f>+N2357*(Data_FRED!C2219)</f>
        <v>-1.5996800327963308E-2</v>
      </c>
      <c r="P2357" s="12">
        <f t="shared" si="116"/>
        <v>1.3390947256105601</v>
      </c>
    </row>
    <row r="2358" spans="11:16" ht="12.5" x14ac:dyDescent="0.25">
      <c r="K2358" s="38">
        <v>44397</v>
      </c>
      <c r="L2358" s="4">
        <f t="shared" si="114"/>
        <v>2021</v>
      </c>
      <c r="M2358" s="12">
        <f>IF(L2358=2012,M2357,M2357*(1+Data_FRED!C2220))</f>
        <v>2.7094222151786007</v>
      </c>
      <c r="N2358" s="4">
        <f t="shared" si="115"/>
        <v>1</v>
      </c>
      <c r="O2358" s="19">
        <f>+N2358*(Data_FRED!C2220)</f>
        <v>1.5048847488145101E-2</v>
      </c>
      <c r="P2358" s="12">
        <f t="shared" si="116"/>
        <v>1.3592465579084529</v>
      </c>
    </row>
    <row r="2359" spans="11:16" ht="12.5" x14ac:dyDescent="0.25">
      <c r="K2359" s="38">
        <v>44398</v>
      </c>
      <c r="L2359" s="4">
        <f t="shared" si="114"/>
        <v>2021</v>
      </c>
      <c r="M2359" s="12">
        <f>IF(L2359=2012,M2358,M2358*(1+Data_FRED!C2221))</f>
        <v>2.7316613387466919</v>
      </c>
      <c r="N2359" s="4">
        <f t="shared" si="115"/>
        <v>1</v>
      </c>
      <c r="O2359" s="19">
        <f>+N2359*(Data_FRED!C2221)</f>
        <v>8.2080686588838214E-3</v>
      </c>
      <c r="P2359" s="12">
        <f t="shared" si="116"/>
        <v>1.3704033469801171</v>
      </c>
    </row>
    <row r="2360" spans="11:16" ht="12.5" x14ac:dyDescent="0.25">
      <c r="K2360" s="38">
        <v>44399</v>
      </c>
      <c r="L2360" s="4">
        <f t="shared" si="114"/>
        <v>2021</v>
      </c>
      <c r="M2360" s="12">
        <f>IF(L2360=2012,M2359,M2359*(1+Data_FRED!C2222))</f>
        <v>2.7371646262803702</v>
      </c>
      <c r="N2360" s="4">
        <f t="shared" si="115"/>
        <v>1</v>
      </c>
      <c r="O2360" s="19">
        <f>+N2360*(Data_FRED!C2222)</f>
        <v>2.0146302382427882E-3</v>
      </c>
      <c r="P2360" s="12">
        <f t="shared" si="116"/>
        <v>1.3731642030015325</v>
      </c>
    </row>
    <row r="2361" spans="11:16" ht="12.5" x14ac:dyDescent="0.25">
      <c r="K2361" s="38">
        <v>44400</v>
      </c>
      <c r="L2361" s="4">
        <f t="shared" si="114"/>
        <v>2021</v>
      </c>
      <c r="M2361" s="12">
        <f>IF(L2361=2012,M2360,M2360*(1+Data_FRED!C2223))</f>
        <v>2.7647944393382451</v>
      </c>
      <c r="N2361" s="4">
        <f t="shared" si="115"/>
        <v>1</v>
      </c>
      <c r="O2361" s="19">
        <f>+N2361*(Data_FRED!C2223)</f>
        <v>1.0094319060166316E-2</v>
      </c>
      <c r="P2361" s="12">
        <f t="shared" si="116"/>
        <v>1.3870253605886289</v>
      </c>
    </row>
    <row r="2362" spans="11:16" ht="12.5" x14ac:dyDescent="0.25">
      <c r="K2362" s="38">
        <v>44403</v>
      </c>
      <c r="L2362" s="4">
        <f t="shared" si="114"/>
        <v>2021</v>
      </c>
      <c r="M2362" s="12">
        <f>IF(L2362=2012,M2361,M2361*(1+Data_FRED!C2224))</f>
        <v>2.7713730463633257</v>
      </c>
      <c r="N2362" s="4">
        <f t="shared" si="115"/>
        <v>1</v>
      </c>
      <c r="O2362" s="19">
        <f>+N2362*(Data_FRED!C2224)</f>
        <v>2.3794199422129485E-3</v>
      </c>
      <c r="P2362" s="12">
        <f t="shared" si="116"/>
        <v>1.3903256763919685</v>
      </c>
    </row>
    <row r="2363" spans="11:16" ht="12.5" x14ac:dyDescent="0.25">
      <c r="K2363" s="38">
        <v>44404</v>
      </c>
      <c r="L2363" s="4">
        <f t="shared" si="114"/>
        <v>2021</v>
      </c>
      <c r="M2363" s="12">
        <f>IF(L2363=2012,M2362,M2362*(1+Data_FRED!C2225))</f>
        <v>2.7582821368926469</v>
      </c>
      <c r="N2363" s="4">
        <f t="shared" si="115"/>
        <v>1</v>
      </c>
      <c r="O2363" s="19">
        <f>+N2363*(Data_FRED!C2225)</f>
        <v>-4.7236186726493743E-3</v>
      </c>
      <c r="P2363" s="12">
        <f t="shared" si="116"/>
        <v>1.3837583080658995</v>
      </c>
    </row>
    <row r="2364" spans="11:16" ht="12.5" x14ac:dyDescent="0.25">
      <c r="K2364" s="38">
        <v>44405</v>
      </c>
      <c r="L2364" s="4">
        <f t="shared" si="114"/>
        <v>2021</v>
      </c>
      <c r="M2364" s="12">
        <f>IF(L2364=2012,M2363,M2363*(1+Data_FRED!C2226))</f>
        <v>2.7577682160422148</v>
      </c>
      <c r="N2364" s="4">
        <f t="shared" si="115"/>
        <v>1</v>
      </c>
      <c r="O2364" s="19">
        <f>+N2364*(Data_FRED!C2226)</f>
        <v>-1.8631917437244311E-4</v>
      </c>
      <c r="P2364" s="12">
        <f t="shared" si="116"/>
        <v>1.3835004873604098</v>
      </c>
    </row>
    <row r="2365" spans="11:16" ht="12.5" x14ac:dyDescent="0.25">
      <c r="K2365" s="38">
        <v>44406</v>
      </c>
      <c r="L2365" s="4">
        <f t="shared" si="114"/>
        <v>2021</v>
      </c>
      <c r="M2365" s="12">
        <f>IF(L2365=2012,M2364,M2364*(1+Data_FRED!C2227))</f>
        <v>2.7693436310177533</v>
      </c>
      <c r="N2365" s="4">
        <f t="shared" si="115"/>
        <v>1</v>
      </c>
      <c r="O2365" s="19">
        <f>+N2365*(Data_FRED!C2227)</f>
        <v>4.1973850116203163E-3</v>
      </c>
      <c r="P2365" s="12">
        <f t="shared" si="116"/>
        <v>1.3893075715696259</v>
      </c>
    </row>
    <row r="2366" spans="11:16" ht="12.5" x14ac:dyDescent="0.25">
      <c r="K2366" s="38">
        <v>44407</v>
      </c>
      <c r="L2366" s="4">
        <f t="shared" si="114"/>
        <v>2021</v>
      </c>
      <c r="M2366" s="12">
        <f>IF(L2366=2012,M2365,M2365*(1+Data_FRED!C2228))</f>
        <v>2.7543318987868561</v>
      </c>
      <c r="N2366" s="4">
        <f t="shared" si="115"/>
        <v>1</v>
      </c>
      <c r="O2366" s="19">
        <f>+N2366*(Data_FRED!C2228)</f>
        <v>-5.4206823821932627E-3</v>
      </c>
      <c r="P2366" s="12">
        <f t="shared" si="116"/>
        <v>1.3817765764929708</v>
      </c>
    </row>
    <row r="2367" spans="11:16" ht="12.5" x14ac:dyDescent="0.25">
      <c r="K2367" s="38"/>
      <c r="L2367" s="4"/>
      <c r="M2367" s="12"/>
      <c r="N2367" s="4"/>
      <c r="O2367" s="19"/>
      <c r="P2367" s="12"/>
    </row>
    <row r="2368" spans="11:16" ht="12.5" x14ac:dyDescent="0.25">
      <c r="K2368" s="38"/>
      <c r="L2368" s="4"/>
      <c r="M2368" s="12"/>
      <c r="N2368" s="4"/>
      <c r="O2368" s="19"/>
      <c r="P2368" s="12"/>
    </row>
    <row r="2369" spans="11:16" ht="12.5" x14ac:dyDescent="0.25">
      <c r="K2369" s="38"/>
      <c r="L2369" s="4"/>
      <c r="M2369" s="12"/>
      <c r="N2369" s="4"/>
      <c r="O2369" s="19"/>
      <c r="P2369" s="12"/>
    </row>
    <row r="2370" spans="11:16" ht="12.5" x14ac:dyDescent="0.25">
      <c r="K2370" s="38"/>
      <c r="L2370" s="4"/>
      <c r="M2370" s="12"/>
      <c r="N2370" s="4"/>
      <c r="O2370" s="19"/>
      <c r="P2370" s="12"/>
    </row>
    <row r="2371" spans="11:16" ht="12.5" x14ac:dyDescent="0.25">
      <c r="K2371" s="38"/>
      <c r="L2371" s="4"/>
      <c r="M2371" s="12"/>
      <c r="N2371" s="4"/>
      <c r="O2371" s="19"/>
      <c r="P2371" s="12"/>
    </row>
    <row r="2372" spans="11:16" ht="12.5" x14ac:dyDescent="0.25">
      <c r="K2372" s="38"/>
      <c r="L2372" s="4"/>
      <c r="M2372" s="12"/>
      <c r="N2372" s="4"/>
      <c r="O2372" s="19"/>
      <c r="P2372" s="12"/>
    </row>
    <row r="2373" spans="11:16" ht="12.5" x14ac:dyDescent="0.25">
      <c r="K2373" s="38"/>
      <c r="L2373" s="4"/>
      <c r="M2373" s="12"/>
      <c r="N2373" s="4"/>
      <c r="O2373" s="19"/>
      <c r="P2373" s="12"/>
    </row>
    <row r="2374" spans="11:16" ht="12.5" x14ac:dyDescent="0.25">
      <c r="K2374" s="38"/>
      <c r="L2374" s="4"/>
      <c r="M2374" s="12"/>
      <c r="N2374" s="4"/>
      <c r="O2374" s="19"/>
      <c r="P2374" s="12"/>
    </row>
    <row r="2375" spans="11:16" ht="12.5" x14ac:dyDescent="0.25">
      <c r="K2375" s="38"/>
      <c r="L2375" s="4"/>
      <c r="M2375" s="12"/>
      <c r="N2375" s="4"/>
      <c r="O2375" s="19"/>
      <c r="P2375" s="12"/>
    </row>
    <row r="2376" spans="11:16" ht="12.5" x14ac:dyDescent="0.25">
      <c r="K2376" s="38"/>
      <c r="L2376" s="4"/>
      <c r="M2376" s="12"/>
      <c r="N2376" s="4"/>
      <c r="O2376" s="19"/>
      <c r="P2376" s="12"/>
    </row>
    <row r="2377" spans="11:16" ht="12.5" x14ac:dyDescent="0.25">
      <c r="K2377" s="38"/>
      <c r="L2377" s="4"/>
      <c r="M2377" s="12"/>
      <c r="N2377" s="4"/>
      <c r="O2377" s="19"/>
      <c r="P2377" s="12"/>
    </row>
    <row r="2378" spans="11:16" ht="12.5" x14ac:dyDescent="0.25">
      <c r="K2378" s="38"/>
      <c r="L2378" s="4"/>
      <c r="M2378" s="12"/>
      <c r="N2378" s="4"/>
      <c r="O2378" s="19"/>
      <c r="P2378" s="12"/>
    </row>
    <row r="2379" spans="11:16" ht="12.5" x14ac:dyDescent="0.25">
      <c r="K2379" s="38"/>
      <c r="L2379" s="4"/>
      <c r="M2379" s="12"/>
      <c r="N2379" s="4"/>
      <c r="O2379" s="19"/>
      <c r="P2379" s="12"/>
    </row>
    <row r="2380" spans="11:16" ht="12.5" x14ac:dyDescent="0.25">
      <c r="K2380" s="38"/>
      <c r="L2380" s="4"/>
      <c r="M2380" s="12"/>
      <c r="N2380" s="4"/>
      <c r="O2380" s="19"/>
      <c r="P2380" s="12"/>
    </row>
    <row r="2381" spans="11:16" ht="12.5" x14ac:dyDescent="0.25">
      <c r="K2381" s="38"/>
      <c r="L2381" s="4"/>
      <c r="M2381" s="12"/>
      <c r="N2381" s="4"/>
      <c r="O2381" s="19"/>
      <c r="P2381" s="12"/>
    </row>
    <row r="2382" spans="11:16" ht="12.5" x14ac:dyDescent="0.25">
      <c r="K2382" s="38"/>
      <c r="L2382" s="4"/>
      <c r="M2382" s="12"/>
      <c r="N2382" s="4"/>
      <c r="O2382" s="19"/>
      <c r="P2382" s="12"/>
    </row>
    <row r="2383" spans="11:16" ht="12.5" x14ac:dyDescent="0.25">
      <c r="K2383" s="38"/>
      <c r="L2383" s="4"/>
      <c r="M2383" s="12"/>
      <c r="N2383" s="4"/>
      <c r="O2383" s="19"/>
      <c r="P2383" s="12"/>
    </row>
    <row r="2384" spans="11:16" ht="12.5" x14ac:dyDescent="0.25">
      <c r="K2384" s="38"/>
      <c r="L2384" s="4"/>
      <c r="M2384" s="12"/>
      <c r="N2384" s="4"/>
      <c r="O2384" s="19"/>
      <c r="P2384" s="12"/>
    </row>
    <row r="2385" spans="11:16" ht="12.5" x14ac:dyDescent="0.25">
      <c r="K2385" s="38"/>
      <c r="L2385" s="4"/>
      <c r="M2385" s="12"/>
      <c r="N2385" s="4"/>
      <c r="O2385" s="19"/>
      <c r="P2385" s="12"/>
    </row>
    <row r="2386" spans="11:16" ht="12.5" x14ac:dyDescent="0.25">
      <c r="K2386" s="38"/>
      <c r="L2386" s="4"/>
      <c r="M2386" s="12"/>
      <c r="N2386" s="4"/>
      <c r="O2386" s="19"/>
      <c r="P2386" s="12"/>
    </row>
    <row r="2387" spans="11:16" ht="12.5" x14ac:dyDescent="0.25">
      <c r="K2387" s="38"/>
      <c r="L2387" s="4"/>
      <c r="M2387" s="12"/>
      <c r="N2387" s="4"/>
      <c r="O2387" s="19"/>
      <c r="P2387" s="12"/>
    </row>
    <row r="2388" spans="11:16" ht="12.5" x14ac:dyDescent="0.25">
      <c r="K2388" s="38"/>
      <c r="L2388" s="4"/>
      <c r="M2388" s="12"/>
      <c r="N2388" s="4"/>
      <c r="O2388" s="19"/>
      <c r="P2388" s="12"/>
    </row>
    <row r="2389" spans="11:16" ht="12.5" x14ac:dyDescent="0.25">
      <c r="K2389" s="38"/>
      <c r="L2389" s="4"/>
      <c r="M2389" s="12"/>
      <c r="N2389" s="4"/>
      <c r="O2389" s="19"/>
      <c r="P2389" s="12"/>
    </row>
    <row r="2390" spans="11:16" ht="12.5" x14ac:dyDescent="0.25">
      <c r="K2390" s="38"/>
      <c r="L2390" s="4"/>
      <c r="M2390" s="12"/>
      <c r="N2390" s="4"/>
      <c r="O2390" s="19"/>
      <c r="P2390" s="12"/>
    </row>
    <row r="2391" spans="11:16" ht="12.5" x14ac:dyDescent="0.25">
      <c r="K2391" s="38"/>
      <c r="L2391" s="4"/>
      <c r="M2391" s="12"/>
      <c r="N2391" s="4"/>
      <c r="O2391" s="19"/>
      <c r="P2391" s="12"/>
    </row>
    <row r="2392" spans="11:16" ht="12.5" x14ac:dyDescent="0.25">
      <c r="K2392" s="38"/>
      <c r="L2392" s="4"/>
      <c r="M2392" s="12"/>
      <c r="N2392" s="4"/>
      <c r="O2392" s="19"/>
      <c r="P2392" s="12"/>
    </row>
    <row r="2393" spans="11:16" ht="12.5" x14ac:dyDescent="0.25">
      <c r="K2393" s="38"/>
      <c r="L2393" s="4"/>
      <c r="M2393" s="12"/>
      <c r="N2393" s="4"/>
      <c r="O2393" s="19"/>
      <c r="P2393" s="12"/>
    </row>
    <row r="2394" spans="11:16" ht="12.5" x14ac:dyDescent="0.25">
      <c r="K2394" s="38"/>
      <c r="L2394" s="4"/>
      <c r="M2394" s="12"/>
      <c r="N2394" s="4"/>
      <c r="O2394" s="19"/>
      <c r="P2394" s="12"/>
    </row>
    <row r="2395" spans="11:16" ht="12.5" x14ac:dyDescent="0.25">
      <c r="K2395" s="38"/>
      <c r="L2395" s="4"/>
      <c r="M2395" s="12"/>
      <c r="N2395" s="4"/>
      <c r="O2395" s="19"/>
      <c r="P2395" s="12"/>
    </row>
    <row r="2396" spans="11:16" ht="12.5" x14ac:dyDescent="0.25">
      <c r="K2396" s="38"/>
      <c r="L2396" s="4"/>
      <c r="M2396" s="12"/>
      <c r="N2396" s="4"/>
      <c r="O2396" s="19"/>
      <c r="P2396" s="12"/>
    </row>
    <row r="2397" spans="11:16" ht="12.5" x14ac:dyDescent="0.25">
      <c r="K2397" s="38"/>
      <c r="L2397" s="4"/>
      <c r="M2397" s="12"/>
      <c r="N2397" s="4"/>
      <c r="O2397" s="19"/>
      <c r="P2397" s="12"/>
    </row>
    <row r="2398" spans="11:16" ht="12.5" x14ac:dyDescent="0.25">
      <c r="K2398" s="38"/>
      <c r="L2398" s="4"/>
      <c r="M2398" s="12"/>
      <c r="N2398" s="4"/>
      <c r="O2398" s="19"/>
      <c r="P2398" s="12"/>
    </row>
    <row r="2399" spans="11:16" ht="12.5" x14ac:dyDescent="0.25">
      <c r="K2399" s="38"/>
      <c r="L2399" s="4"/>
      <c r="M2399" s="12"/>
      <c r="N2399" s="4"/>
      <c r="O2399" s="19"/>
      <c r="P2399" s="12"/>
    </row>
    <row r="2400" spans="11:16" ht="12.5" x14ac:dyDescent="0.25">
      <c r="K2400" s="38"/>
      <c r="L2400" s="4"/>
      <c r="M2400" s="12"/>
      <c r="N2400" s="4"/>
      <c r="O2400" s="19"/>
      <c r="P2400" s="12"/>
    </row>
    <row r="2401" spans="11:16" ht="12.5" x14ac:dyDescent="0.25">
      <c r="K2401" s="38"/>
      <c r="L2401" s="4"/>
      <c r="M2401" s="12"/>
      <c r="N2401" s="4"/>
      <c r="O2401" s="19"/>
      <c r="P2401" s="12"/>
    </row>
    <row r="2402" spans="11:16" ht="12.5" x14ac:dyDescent="0.25">
      <c r="K2402" s="38"/>
      <c r="L2402" s="4"/>
      <c r="M2402" s="12"/>
      <c r="N2402" s="4"/>
      <c r="O2402" s="19"/>
      <c r="P2402" s="12"/>
    </row>
    <row r="2403" spans="11:16" ht="12.5" x14ac:dyDescent="0.25">
      <c r="K2403" s="38"/>
      <c r="L2403" s="4"/>
      <c r="M2403" s="12"/>
      <c r="N2403" s="4"/>
      <c r="O2403" s="19"/>
      <c r="P2403" s="12"/>
    </row>
    <row r="2404" spans="11:16" ht="12.5" x14ac:dyDescent="0.25">
      <c r="K2404" s="38"/>
      <c r="L2404" s="4"/>
      <c r="M2404" s="12"/>
      <c r="N2404" s="4"/>
      <c r="O2404" s="19"/>
      <c r="P2404" s="12"/>
    </row>
    <row r="2405" spans="11:16" ht="12.5" x14ac:dyDescent="0.25">
      <c r="K2405" s="38"/>
      <c r="L2405" s="4"/>
      <c r="M2405" s="12"/>
      <c r="N2405" s="4"/>
      <c r="O2405" s="19"/>
      <c r="P2405" s="12"/>
    </row>
    <row r="2406" spans="11:16" ht="12.5" x14ac:dyDescent="0.25">
      <c r="K2406" s="38"/>
      <c r="L2406" s="4"/>
      <c r="M2406" s="12"/>
      <c r="N2406" s="4"/>
      <c r="O2406" s="19"/>
      <c r="P2406" s="12"/>
    </row>
    <row r="2407" spans="11:16" ht="12.5" x14ac:dyDescent="0.25">
      <c r="K2407" s="38"/>
      <c r="L2407" s="4"/>
      <c r="M2407" s="12"/>
      <c r="N2407" s="4"/>
      <c r="O2407" s="19"/>
      <c r="P2407" s="12"/>
    </row>
    <row r="2408" spans="11:16" ht="12.5" x14ac:dyDescent="0.25">
      <c r="K2408" s="38"/>
      <c r="L2408" s="4"/>
      <c r="M2408" s="12"/>
      <c r="N2408" s="4"/>
      <c r="O2408" s="19"/>
      <c r="P2408" s="12"/>
    </row>
    <row r="2409" spans="11:16" ht="12.5" x14ac:dyDescent="0.25">
      <c r="K2409" s="38"/>
      <c r="L2409" s="4"/>
      <c r="M2409" s="12"/>
      <c r="N2409" s="4"/>
      <c r="O2409" s="19"/>
      <c r="P2409" s="12"/>
    </row>
    <row r="2410" spans="11:16" ht="12.5" x14ac:dyDescent="0.25">
      <c r="K2410" s="38"/>
      <c r="L2410" s="4"/>
      <c r="M2410" s="12"/>
      <c r="N2410" s="4"/>
      <c r="O2410" s="19"/>
      <c r="P2410" s="12"/>
    </row>
    <row r="2411" spans="11:16" ht="12.5" x14ac:dyDescent="0.25">
      <c r="K2411" s="38"/>
      <c r="L2411" s="4"/>
      <c r="M2411" s="12"/>
      <c r="N2411" s="4"/>
      <c r="O2411" s="19"/>
      <c r="P2411" s="12"/>
    </row>
    <row r="2412" spans="11:16" ht="12.5" x14ac:dyDescent="0.25">
      <c r="K2412" s="38"/>
      <c r="L2412" s="4"/>
      <c r="M2412" s="12"/>
      <c r="N2412" s="4"/>
      <c r="O2412" s="19"/>
      <c r="P2412" s="12"/>
    </row>
    <row r="2413" spans="11:16" ht="12.5" x14ac:dyDescent="0.25">
      <c r="K2413" s="38"/>
      <c r="L2413" s="4"/>
      <c r="M2413" s="12"/>
      <c r="N2413" s="4"/>
      <c r="O2413" s="19"/>
      <c r="P2413" s="12"/>
    </row>
    <row r="2414" spans="11:16" ht="12.5" x14ac:dyDescent="0.25">
      <c r="K2414" s="38"/>
      <c r="L2414" s="4"/>
      <c r="M2414" s="12"/>
      <c r="N2414" s="4"/>
      <c r="O2414" s="19"/>
      <c r="P2414" s="12"/>
    </row>
    <row r="2415" spans="11:16" ht="12.5" x14ac:dyDescent="0.25">
      <c r="K2415" s="38"/>
      <c r="L2415" s="4"/>
      <c r="M2415" s="12"/>
      <c r="N2415" s="4"/>
      <c r="O2415" s="19"/>
      <c r="P2415" s="12"/>
    </row>
    <row r="2416" spans="11:16" ht="12.5" x14ac:dyDescent="0.25">
      <c r="K2416" s="38"/>
      <c r="L2416" s="4"/>
      <c r="M2416" s="12"/>
      <c r="N2416" s="4"/>
      <c r="O2416" s="19"/>
      <c r="P2416" s="12"/>
    </row>
    <row r="2417" spans="11:16" ht="12.5" x14ac:dyDescent="0.25">
      <c r="K2417" s="38"/>
      <c r="L2417" s="4"/>
      <c r="M2417" s="12"/>
      <c r="N2417" s="4"/>
      <c r="O2417" s="19"/>
      <c r="P2417" s="12"/>
    </row>
    <row r="2418" spans="11:16" ht="12.5" x14ac:dyDescent="0.25">
      <c r="K2418" s="38"/>
      <c r="L2418" s="4"/>
      <c r="M2418" s="12"/>
      <c r="N2418" s="4"/>
      <c r="O2418" s="19"/>
      <c r="P2418" s="12"/>
    </row>
    <row r="2419" spans="11:16" ht="12.5" x14ac:dyDescent="0.25">
      <c r="K2419" s="38"/>
      <c r="L2419" s="4"/>
      <c r="M2419" s="12"/>
      <c r="N2419" s="4"/>
      <c r="O2419" s="19"/>
      <c r="P2419" s="12"/>
    </row>
    <row r="2420" spans="11:16" ht="12.5" x14ac:dyDescent="0.25">
      <c r="K2420" s="38"/>
      <c r="L2420" s="4"/>
      <c r="M2420" s="12"/>
      <c r="N2420" s="4"/>
      <c r="O2420" s="19"/>
      <c r="P2420" s="12"/>
    </row>
    <row r="2421" spans="11:16" ht="12.5" x14ac:dyDescent="0.25">
      <c r="K2421" s="38"/>
      <c r="L2421" s="4"/>
      <c r="M2421" s="12"/>
      <c r="N2421" s="4"/>
      <c r="O2421" s="19"/>
      <c r="P2421" s="12"/>
    </row>
    <row r="2422" spans="11:16" ht="12.5" x14ac:dyDescent="0.25">
      <c r="K2422" s="38"/>
      <c r="L2422" s="4"/>
      <c r="M2422" s="12"/>
      <c r="N2422" s="4"/>
      <c r="O2422" s="19"/>
      <c r="P2422" s="12"/>
    </row>
    <row r="2423" spans="11:16" ht="12.5" x14ac:dyDescent="0.25">
      <c r="K2423" s="38"/>
      <c r="L2423" s="4"/>
      <c r="M2423" s="12"/>
      <c r="N2423" s="4"/>
      <c r="O2423" s="19"/>
      <c r="P2423" s="12"/>
    </row>
    <row r="2424" spans="11:16" ht="12.5" x14ac:dyDescent="0.25">
      <c r="K2424" s="38"/>
      <c r="L2424" s="4"/>
      <c r="M2424" s="12"/>
      <c r="N2424" s="4"/>
      <c r="O2424" s="19"/>
      <c r="P2424" s="12"/>
    </row>
    <row r="2425" spans="11:16" ht="12.5" x14ac:dyDescent="0.25">
      <c r="K2425" s="38"/>
      <c r="L2425" s="4"/>
      <c r="M2425" s="12"/>
      <c r="N2425" s="4"/>
      <c r="O2425" s="19"/>
      <c r="P2425" s="12"/>
    </row>
    <row r="2426" spans="11:16" ht="12.5" x14ac:dyDescent="0.25">
      <c r="K2426" s="38"/>
      <c r="L2426" s="4"/>
      <c r="M2426" s="12"/>
      <c r="N2426" s="4"/>
      <c r="O2426" s="19"/>
      <c r="P2426" s="12"/>
    </row>
    <row r="2427" spans="11:16" ht="12.5" x14ac:dyDescent="0.25">
      <c r="K2427" s="38"/>
      <c r="L2427" s="4"/>
      <c r="M2427" s="12"/>
      <c r="N2427" s="4"/>
      <c r="O2427" s="19"/>
      <c r="P2427" s="12"/>
    </row>
    <row r="2428" spans="11:16" ht="12.5" x14ac:dyDescent="0.25">
      <c r="K2428" s="38"/>
      <c r="L2428" s="4"/>
      <c r="M2428" s="12"/>
      <c r="N2428" s="4"/>
      <c r="O2428" s="19"/>
      <c r="P2428" s="12"/>
    </row>
    <row r="2429" spans="11:16" ht="12.5" x14ac:dyDescent="0.25">
      <c r="K2429" s="38"/>
      <c r="L2429" s="4"/>
      <c r="M2429" s="12"/>
      <c r="N2429" s="4"/>
      <c r="O2429" s="19"/>
      <c r="P2429" s="12"/>
    </row>
    <row r="2430" spans="11:16" ht="12.5" x14ac:dyDescent="0.25">
      <c r="K2430" s="38"/>
      <c r="L2430" s="4"/>
      <c r="M2430" s="12"/>
      <c r="N2430" s="4"/>
      <c r="O2430" s="19"/>
      <c r="P2430" s="12"/>
    </row>
    <row r="2431" spans="11:16" ht="12.5" x14ac:dyDescent="0.25">
      <c r="K2431" s="38"/>
      <c r="L2431" s="4"/>
      <c r="M2431" s="12"/>
      <c r="N2431" s="4"/>
      <c r="O2431" s="19"/>
      <c r="P2431" s="12"/>
    </row>
    <row r="2432" spans="11:16" ht="12.5" x14ac:dyDescent="0.25">
      <c r="K2432" s="38"/>
      <c r="L2432" s="4"/>
      <c r="M2432" s="12"/>
      <c r="N2432" s="4"/>
      <c r="O2432" s="19"/>
      <c r="P2432" s="12"/>
    </row>
    <row r="2433" spans="11:16" ht="12.5" x14ac:dyDescent="0.25">
      <c r="K2433" s="38"/>
      <c r="L2433" s="4"/>
      <c r="M2433" s="12"/>
      <c r="N2433" s="4"/>
      <c r="O2433" s="19"/>
      <c r="P2433" s="12"/>
    </row>
    <row r="2434" spans="11:16" ht="12.5" x14ac:dyDescent="0.25">
      <c r="K2434" s="38"/>
      <c r="L2434" s="4"/>
      <c r="M2434" s="12"/>
      <c r="N2434" s="4"/>
      <c r="O2434" s="19"/>
      <c r="P2434" s="12"/>
    </row>
    <row r="2435" spans="11:16" ht="12.5" x14ac:dyDescent="0.25">
      <c r="K2435" s="38"/>
      <c r="L2435" s="4"/>
      <c r="M2435" s="12"/>
      <c r="N2435" s="4"/>
      <c r="O2435" s="19"/>
      <c r="P2435" s="12"/>
    </row>
    <row r="2436" spans="11:16" ht="12.5" x14ac:dyDescent="0.25">
      <c r="K2436" s="38"/>
      <c r="L2436" s="4"/>
      <c r="M2436" s="12"/>
      <c r="N2436" s="4"/>
      <c r="O2436" s="19"/>
      <c r="P2436" s="12"/>
    </row>
    <row r="2437" spans="11:16" ht="12.5" x14ac:dyDescent="0.25">
      <c r="K2437" s="38"/>
      <c r="L2437" s="4"/>
      <c r="M2437" s="12"/>
      <c r="N2437" s="4"/>
      <c r="O2437" s="19"/>
      <c r="P2437" s="12"/>
    </row>
    <row r="2438" spans="11:16" ht="12.5" x14ac:dyDescent="0.25">
      <c r="K2438" s="38"/>
      <c r="L2438" s="4"/>
      <c r="M2438" s="12"/>
      <c r="N2438" s="4"/>
      <c r="O2438" s="19"/>
      <c r="P2438" s="12"/>
    </row>
    <row r="2439" spans="11:16" ht="12.5" x14ac:dyDescent="0.25">
      <c r="K2439" s="38"/>
      <c r="L2439" s="4"/>
      <c r="M2439" s="12"/>
      <c r="N2439" s="4"/>
      <c r="O2439" s="19"/>
      <c r="P2439" s="12"/>
    </row>
    <row r="2440" spans="11:16" ht="12.5" x14ac:dyDescent="0.25">
      <c r="K2440" s="38"/>
      <c r="L2440" s="4"/>
      <c r="M2440" s="12"/>
      <c r="N2440" s="4"/>
      <c r="O2440" s="19"/>
      <c r="P2440" s="12"/>
    </row>
    <row r="2441" spans="11:16" ht="12.5" x14ac:dyDescent="0.25">
      <c r="K2441" s="38"/>
      <c r="L2441" s="4"/>
      <c r="M2441" s="12"/>
      <c r="N2441" s="4"/>
      <c r="O2441" s="19"/>
      <c r="P2441" s="12"/>
    </row>
    <row r="2442" spans="11:16" ht="12.5" x14ac:dyDescent="0.25">
      <c r="K2442" s="38"/>
      <c r="L2442" s="4"/>
      <c r="M2442" s="12"/>
      <c r="N2442" s="4"/>
      <c r="O2442" s="19"/>
      <c r="P2442" s="12"/>
    </row>
    <row r="2443" spans="11:16" ht="12.5" x14ac:dyDescent="0.25">
      <c r="K2443" s="38"/>
      <c r="L2443" s="4"/>
      <c r="M2443" s="12"/>
      <c r="N2443" s="4"/>
      <c r="O2443" s="19"/>
      <c r="P2443" s="12"/>
    </row>
    <row r="2444" spans="11:16" ht="12.5" x14ac:dyDescent="0.25">
      <c r="K2444" s="38"/>
      <c r="L2444" s="4"/>
      <c r="M2444" s="12"/>
      <c r="N2444" s="4"/>
      <c r="O2444" s="19"/>
      <c r="P2444" s="12"/>
    </row>
    <row r="2445" spans="11:16" ht="12.5" x14ac:dyDescent="0.25">
      <c r="K2445" s="38"/>
      <c r="L2445" s="4"/>
      <c r="M2445" s="12"/>
      <c r="N2445" s="4"/>
      <c r="O2445" s="19"/>
      <c r="P2445" s="12"/>
    </row>
    <row r="2446" spans="11:16" ht="12.5" x14ac:dyDescent="0.25">
      <c r="K2446" s="38"/>
      <c r="L2446" s="4"/>
      <c r="M2446" s="12"/>
      <c r="N2446" s="4"/>
      <c r="O2446" s="19"/>
      <c r="P2446" s="12"/>
    </row>
    <row r="2447" spans="11:16" ht="12.5" x14ac:dyDescent="0.25">
      <c r="K2447" s="38"/>
      <c r="L2447" s="4"/>
      <c r="M2447" s="12"/>
      <c r="N2447" s="4"/>
      <c r="O2447" s="19"/>
      <c r="P2447" s="12"/>
    </row>
    <row r="2448" spans="11:16" ht="12.5" x14ac:dyDescent="0.25">
      <c r="K2448" s="38"/>
      <c r="L2448" s="4"/>
      <c r="M2448" s="12"/>
      <c r="N2448" s="4"/>
      <c r="O2448" s="19"/>
      <c r="P2448" s="12"/>
    </row>
    <row r="2449" spans="11:16" ht="12.5" x14ac:dyDescent="0.25">
      <c r="K2449" s="38"/>
      <c r="L2449" s="4"/>
      <c r="M2449" s="12"/>
      <c r="N2449" s="4"/>
      <c r="O2449" s="19"/>
      <c r="P2449" s="12"/>
    </row>
    <row r="2450" spans="11:16" ht="12.5" x14ac:dyDescent="0.25">
      <c r="K2450" s="38"/>
      <c r="L2450" s="4"/>
      <c r="M2450" s="12"/>
      <c r="N2450" s="4"/>
      <c r="O2450" s="19"/>
      <c r="P2450" s="12"/>
    </row>
    <row r="2451" spans="11:16" ht="12.5" x14ac:dyDescent="0.25">
      <c r="K2451" s="38"/>
      <c r="L2451" s="4"/>
      <c r="M2451" s="12"/>
      <c r="N2451" s="4"/>
      <c r="O2451" s="19"/>
      <c r="P2451" s="12"/>
    </row>
    <row r="2452" spans="11:16" ht="12.5" x14ac:dyDescent="0.25">
      <c r="K2452" s="38"/>
      <c r="L2452" s="4"/>
      <c r="M2452" s="12"/>
      <c r="N2452" s="4"/>
      <c r="O2452" s="19"/>
      <c r="P2452" s="12"/>
    </row>
    <row r="2453" spans="11:16" ht="12.5" x14ac:dyDescent="0.25">
      <c r="K2453" s="38"/>
      <c r="L2453" s="4"/>
      <c r="M2453" s="12"/>
      <c r="N2453" s="4"/>
      <c r="O2453" s="19"/>
      <c r="P2453" s="12"/>
    </row>
    <row r="2454" spans="11:16" ht="12.5" x14ac:dyDescent="0.25">
      <c r="K2454" s="38"/>
      <c r="L2454" s="4"/>
      <c r="M2454" s="12"/>
      <c r="N2454" s="4"/>
      <c r="O2454" s="19"/>
      <c r="P2454" s="12"/>
    </row>
    <row r="2455" spans="11:16" ht="12.5" x14ac:dyDescent="0.25">
      <c r="K2455" s="38"/>
      <c r="L2455" s="4"/>
      <c r="M2455" s="12"/>
      <c r="N2455" s="4"/>
      <c r="O2455" s="19"/>
      <c r="P2455" s="12"/>
    </row>
    <row r="2456" spans="11:16" ht="12.5" x14ac:dyDescent="0.25">
      <c r="K2456" s="38"/>
      <c r="L2456" s="4"/>
      <c r="M2456" s="12"/>
      <c r="N2456" s="4"/>
      <c r="O2456" s="19"/>
      <c r="P2456" s="12"/>
    </row>
    <row r="2457" spans="11:16" ht="12.5" x14ac:dyDescent="0.25">
      <c r="K2457" s="38"/>
      <c r="L2457" s="4"/>
      <c r="M2457" s="12"/>
      <c r="N2457" s="4"/>
      <c r="O2457" s="19"/>
      <c r="P2457" s="12"/>
    </row>
    <row r="2458" spans="11:16" ht="12.5" x14ac:dyDescent="0.25">
      <c r="K2458" s="38"/>
      <c r="L2458" s="4"/>
      <c r="M2458" s="12"/>
      <c r="N2458" s="4"/>
      <c r="O2458" s="19"/>
      <c r="P2458" s="12"/>
    </row>
    <row r="2459" spans="11:16" ht="12.5" x14ac:dyDescent="0.25">
      <c r="K2459" s="38"/>
      <c r="L2459" s="4"/>
      <c r="M2459" s="12"/>
      <c r="N2459" s="4"/>
      <c r="O2459" s="19"/>
      <c r="P2459" s="12"/>
    </row>
    <row r="2460" spans="11:16" ht="12.5" x14ac:dyDescent="0.25">
      <c r="K2460" s="38"/>
      <c r="L2460" s="4"/>
      <c r="M2460" s="12"/>
      <c r="N2460" s="4"/>
      <c r="O2460" s="19"/>
      <c r="P2460" s="12"/>
    </row>
    <row r="2461" spans="11:16" ht="12.5" x14ac:dyDescent="0.25">
      <c r="K2461" s="38"/>
      <c r="L2461" s="4"/>
      <c r="M2461" s="12"/>
      <c r="N2461" s="4"/>
      <c r="O2461" s="19"/>
      <c r="P2461" s="12"/>
    </row>
    <row r="2462" spans="11:16" ht="12.5" x14ac:dyDescent="0.25">
      <c r="K2462" s="38"/>
      <c r="L2462" s="4"/>
      <c r="M2462" s="12"/>
      <c r="N2462" s="4"/>
      <c r="O2462" s="19"/>
      <c r="P2462" s="12"/>
    </row>
    <row r="2463" spans="11:16" ht="12.5" x14ac:dyDescent="0.25">
      <c r="K2463" s="38"/>
      <c r="L2463" s="4"/>
      <c r="M2463" s="12"/>
      <c r="N2463" s="4"/>
      <c r="O2463" s="19"/>
      <c r="P2463" s="12"/>
    </row>
    <row r="2464" spans="11:16" ht="12.5" x14ac:dyDescent="0.25">
      <c r="K2464" s="38"/>
      <c r="L2464" s="4"/>
      <c r="M2464" s="12"/>
      <c r="N2464" s="4"/>
      <c r="O2464" s="19"/>
      <c r="P2464" s="12"/>
    </row>
    <row r="2465" spans="11:16" ht="12.5" x14ac:dyDescent="0.25">
      <c r="K2465" s="38"/>
      <c r="L2465" s="4"/>
      <c r="M2465" s="12"/>
      <c r="N2465" s="4"/>
      <c r="O2465" s="19"/>
      <c r="P2465" s="12"/>
    </row>
    <row r="2466" spans="11:16" ht="12.5" x14ac:dyDescent="0.25">
      <c r="K2466" s="38"/>
      <c r="L2466" s="4"/>
      <c r="M2466" s="12"/>
      <c r="N2466" s="4"/>
      <c r="O2466" s="19"/>
      <c r="P2466" s="12"/>
    </row>
    <row r="2467" spans="11:16" ht="12.5" x14ac:dyDescent="0.25">
      <c r="K2467" s="38"/>
      <c r="L2467" s="4"/>
      <c r="M2467" s="12"/>
      <c r="N2467" s="4"/>
      <c r="O2467" s="19"/>
      <c r="P2467" s="12"/>
    </row>
    <row r="2468" spans="11:16" ht="12.5" x14ac:dyDescent="0.25">
      <c r="K2468" s="38"/>
      <c r="L2468" s="4"/>
      <c r="M2468" s="12"/>
      <c r="N2468" s="4"/>
      <c r="O2468" s="19"/>
      <c r="P2468" s="12"/>
    </row>
    <row r="2469" spans="11:16" ht="12.5" x14ac:dyDescent="0.25">
      <c r="K2469" s="38"/>
      <c r="L2469" s="4"/>
      <c r="M2469" s="12"/>
      <c r="N2469" s="4"/>
      <c r="O2469" s="19"/>
      <c r="P2469" s="12"/>
    </row>
    <row r="2470" spans="11:16" ht="12.5" x14ac:dyDescent="0.25">
      <c r="K2470" s="38"/>
      <c r="L2470" s="4"/>
      <c r="M2470" s="12"/>
      <c r="N2470" s="4"/>
      <c r="O2470" s="19"/>
      <c r="P2470" s="12"/>
    </row>
    <row r="2471" spans="11:16" ht="12.5" x14ac:dyDescent="0.25">
      <c r="K2471" s="38"/>
      <c r="L2471" s="4"/>
      <c r="M2471" s="12"/>
      <c r="N2471" s="4"/>
      <c r="O2471" s="19"/>
      <c r="P2471" s="12"/>
    </row>
    <row r="2472" spans="11:16" ht="12.5" x14ac:dyDescent="0.25">
      <c r="K2472" s="38"/>
      <c r="L2472" s="4"/>
      <c r="M2472" s="12"/>
      <c r="N2472" s="4"/>
      <c r="O2472" s="19"/>
      <c r="P2472" s="12"/>
    </row>
    <row r="2473" spans="11:16" ht="12.5" x14ac:dyDescent="0.25">
      <c r="K2473" s="38"/>
      <c r="L2473" s="4"/>
      <c r="M2473" s="12"/>
      <c r="N2473" s="4"/>
      <c r="O2473" s="19"/>
      <c r="P2473" s="12"/>
    </row>
    <row r="2474" spans="11:16" ht="12.5" x14ac:dyDescent="0.25">
      <c r="K2474" s="38"/>
      <c r="L2474" s="4"/>
      <c r="M2474" s="12"/>
      <c r="N2474" s="4"/>
      <c r="O2474" s="19"/>
      <c r="P2474" s="12"/>
    </row>
    <row r="2475" spans="11:16" ht="12.5" x14ac:dyDescent="0.25">
      <c r="K2475" s="38"/>
      <c r="L2475" s="4"/>
      <c r="M2475" s="12"/>
      <c r="N2475" s="4"/>
      <c r="O2475" s="19"/>
      <c r="P2475" s="12"/>
    </row>
    <row r="2476" spans="11:16" ht="12.5" x14ac:dyDescent="0.25">
      <c r="K2476" s="38"/>
      <c r="L2476" s="4"/>
      <c r="M2476" s="12"/>
      <c r="N2476" s="4"/>
      <c r="O2476" s="19"/>
      <c r="P2476" s="12"/>
    </row>
    <row r="2477" spans="11:16" ht="12.5" x14ac:dyDescent="0.25">
      <c r="K2477" s="38"/>
      <c r="L2477" s="4"/>
      <c r="M2477" s="12"/>
      <c r="N2477" s="4"/>
      <c r="O2477" s="19"/>
      <c r="P2477" s="12"/>
    </row>
    <row r="2478" spans="11:16" ht="12.5" x14ac:dyDescent="0.25">
      <c r="K2478" s="38"/>
      <c r="L2478" s="4"/>
      <c r="M2478" s="12"/>
      <c r="N2478" s="4"/>
      <c r="O2478" s="19"/>
      <c r="P2478" s="12"/>
    </row>
    <row r="2479" spans="11:16" ht="12.5" x14ac:dyDescent="0.25">
      <c r="K2479" s="38"/>
      <c r="L2479" s="4"/>
      <c r="M2479" s="12"/>
      <c r="N2479" s="4"/>
      <c r="O2479" s="19"/>
      <c r="P2479" s="12"/>
    </row>
    <row r="2480" spans="11:16" ht="12.5" x14ac:dyDescent="0.25">
      <c r="K2480" s="38"/>
      <c r="L2480" s="4"/>
      <c r="M2480" s="12"/>
      <c r="N2480" s="4"/>
      <c r="O2480" s="19"/>
      <c r="P2480" s="12"/>
    </row>
    <row r="2481" spans="11:16" ht="12.5" x14ac:dyDescent="0.25">
      <c r="K2481" s="38"/>
      <c r="L2481" s="4"/>
      <c r="M2481" s="12"/>
      <c r="N2481" s="4"/>
      <c r="O2481" s="19"/>
      <c r="P2481" s="12"/>
    </row>
    <row r="2482" spans="11:16" ht="12.5" x14ac:dyDescent="0.25">
      <c r="K2482" s="38"/>
      <c r="L2482" s="4"/>
      <c r="M2482" s="12"/>
      <c r="N2482" s="4"/>
      <c r="O2482" s="19"/>
      <c r="P2482" s="12"/>
    </row>
    <row r="2483" spans="11:16" ht="12.5" x14ac:dyDescent="0.25">
      <c r="K2483" s="38"/>
      <c r="L2483" s="4"/>
      <c r="M2483" s="12"/>
      <c r="N2483" s="4"/>
      <c r="O2483" s="19"/>
      <c r="P2483" s="12"/>
    </row>
    <row r="2484" spans="11:16" ht="12.5" x14ac:dyDescent="0.25">
      <c r="K2484" s="38"/>
      <c r="L2484" s="4"/>
      <c r="M2484" s="12"/>
      <c r="N2484" s="4"/>
      <c r="O2484" s="19"/>
      <c r="P2484" s="12"/>
    </row>
    <row r="2485" spans="11:16" ht="12.5" x14ac:dyDescent="0.25">
      <c r="K2485" s="38"/>
      <c r="L2485" s="4"/>
      <c r="M2485" s="12"/>
      <c r="N2485" s="4"/>
      <c r="O2485" s="19"/>
      <c r="P2485" s="12"/>
    </row>
    <row r="2486" spans="11:16" ht="12.5" x14ac:dyDescent="0.25">
      <c r="K2486" s="38"/>
      <c r="L2486" s="4"/>
      <c r="M2486" s="12"/>
      <c r="N2486" s="4"/>
      <c r="O2486" s="19"/>
      <c r="P2486" s="12"/>
    </row>
    <row r="2487" spans="11:16" ht="12.5" x14ac:dyDescent="0.25">
      <c r="K2487" s="38"/>
      <c r="L2487" s="4"/>
      <c r="M2487" s="12"/>
      <c r="N2487" s="4"/>
      <c r="O2487" s="19"/>
      <c r="P2487" s="12"/>
    </row>
    <row r="2488" spans="11:16" ht="12.5" x14ac:dyDescent="0.25">
      <c r="K2488" s="38"/>
      <c r="L2488" s="4"/>
      <c r="M2488" s="12"/>
      <c r="N2488" s="4"/>
      <c r="O2488" s="19"/>
      <c r="P2488" s="12"/>
    </row>
    <row r="2489" spans="11:16" ht="12.5" x14ac:dyDescent="0.25">
      <c r="K2489" s="38"/>
      <c r="L2489" s="4"/>
      <c r="M2489" s="12"/>
      <c r="N2489" s="4"/>
      <c r="O2489" s="19"/>
      <c r="P2489" s="12"/>
    </row>
    <row r="2490" spans="11:16" ht="12.5" x14ac:dyDescent="0.25">
      <c r="K2490" s="38"/>
      <c r="L2490" s="4"/>
      <c r="M2490" s="12"/>
      <c r="N2490" s="4"/>
      <c r="O2490" s="19"/>
      <c r="P2490" s="12"/>
    </row>
    <row r="2491" spans="11:16" ht="12.5" x14ac:dyDescent="0.25">
      <c r="K2491" s="38"/>
      <c r="L2491" s="4"/>
      <c r="M2491" s="12"/>
      <c r="N2491" s="4"/>
      <c r="O2491" s="19"/>
      <c r="P2491" s="12"/>
    </row>
    <row r="2492" spans="11:16" ht="12.5" x14ac:dyDescent="0.25">
      <c r="K2492" s="38"/>
      <c r="L2492" s="4"/>
      <c r="M2492" s="12"/>
      <c r="N2492" s="4"/>
      <c r="O2492" s="19"/>
      <c r="P2492" s="12"/>
    </row>
    <row r="2493" spans="11:16" ht="12.5" x14ac:dyDescent="0.25">
      <c r="K2493" s="38"/>
      <c r="L2493" s="4"/>
      <c r="M2493" s="12"/>
      <c r="N2493" s="4"/>
      <c r="O2493" s="19"/>
      <c r="P2493" s="12"/>
    </row>
    <row r="2494" spans="11:16" ht="12.5" x14ac:dyDescent="0.25">
      <c r="K2494" s="38"/>
      <c r="L2494" s="4"/>
      <c r="M2494" s="12"/>
      <c r="N2494" s="4"/>
      <c r="O2494" s="19"/>
      <c r="P2494" s="12"/>
    </row>
    <row r="2495" spans="11:16" ht="12.5" x14ac:dyDescent="0.25">
      <c r="K2495" s="38"/>
      <c r="L2495" s="4"/>
      <c r="M2495" s="12"/>
      <c r="N2495" s="4"/>
      <c r="O2495" s="19"/>
      <c r="P2495" s="12"/>
    </row>
    <row r="2496" spans="11:16" ht="12.5" x14ac:dyDescent="0.25">
      <c r="K2496" s="38"/>
      <c r="L2496" s="4"/>
      <c r="M2496" s="12"/>
      <c r="N2496" s="4"/>
      <c r="O2496" s="19"/>
      <c r="P2496" s="12"/>
    </row>
    <row r="2497" spans="11:16" ht="12.5" x14ac:dyDescent="0.25">
      <c r="K2497" s="38"/>
      <c r="L2497" s="4"/>
      <c r="M2497" s="12"/>
      <c r="N2497" s="4"/>
      <c r="O2497" s="19"/>
      <c r="P2497" s="12"/>
    </row>
    <row r="2498" spans="11:16" ht="12.5" x14ac:dyDescent="0.25">
      <c r="K2498" s="38"/>
      <c r="L2498" s="4"/>
      <c r="M2498" s="12"/>
      <c r="N2498" s="4"/>
      <c r="O2498" s="19"/>
      <c r="P2498" s="12"/>
    </row>
    <row r="2499" spans="11:16" ht="12.5" x14ac:dyDescent="0.25">
      <c r="K2499" s="38"/>
      <c r="L2499" s="4"/>
      <c r="M2499" s="12"/>
      <c r="N2499" s="4"/>
      <c r="O2499" s="19"/>
      <c r="P2499" s="12"/>
    </row>
    <row r="2500" spans="11:16" ht="12.5" x14ac:dyDescent="0.25">
      <c r="K2500" s="38"/>
      <c r="L2500" s="4"/>
      <c r="M2500" s="12"/>
      <c r="N2500" s="4"/>
      <c r="O2500" s="19"/>
      <c r="P2500" s="12"/>
    </row>
    <row r="2501" spans="11:16" ht="12.5" x14ac:dyDescent="0.25">
      <c r="K2501" s="38"/>
      <c r="L2501" s="4"/>
      <c r="M2501" s="12"/>
      <c r="N2501" s="4"/>
      <c r="O2501" s="19"/>
      <c r="P2501" s="12"/>
    </row>
    <row r="2502" spans="11:16" ht="12.5" x14ac:dyDescent="0.25">
      <c r="K2502" s="38"/>
      <c r="L2502" s="4"/>
      <c r="M2502" s="12"/>
      <c r="N2502" s="4"/>
      <c r="O2502" s="19"/>
      <c r="P2502" s="12"/>
    </row>
    <row r="2503" spans="11:16" ht="12.5" x14ac:dyDescent="0.25">
      <c r="K2503" s="38"/>
      <c r="L2503" s="4"/>
      <c r="M2503" s="12"/>
      <c r="N2503" s="4"/>
      <c r="O2503" s="19"/>
      <c r="P2503" s="12"/>
    </row>
    <row r="2504" spans="11:16" ht="12.5" x14ac:dyDescent="0.25">
      <c r="K2504" s="38"/>
      <c r="L2504" s="4"/>
      <c r="M2504" s="12"/>
      <c r="N2504" s="4"/>
      <c r="O2504" s="19"/>
      <c r="P2504" s="12"/>
    </row>
    <row r="2505" spans="11:16" ht="12.5" x14ac:dyDescent="0.25">
      <c r="K2505" s="38"/>
      <c r="L2505" s="4"/>
      <c r="M2505" s="12"/>
      <c r="N2505" s="4"/>
      <c r="O2505" s="19"/>
      <c r="P2505" s="12"/>
    </row>
    <row r="2506" spans="11:16" ht="12.5" x14ac:dyDescent="0.25">
      <c r="K2506" s="38"/>
      <c r="L2506" s="4"/>
      <c r="M2506" s="12"/>
      <c r="N2506" s="4"/>
      <c r="O2506" s="19"/>
      <c r="P2506" s="12"/>
    </row>
    <row r="2507" spans="11:16" ht="12.5" x14ac:dyDescent="0.25">
      <c r="K2507" s="38"/>
      <c r="L2507" s="4"/>
      <c r="M2507" s="12"/>
      <c r="N2507" s="4"/>
      <c r="O2507" s="19"/>
      <c r="P2507" s="12"/>
    </row>
    <row r="2508" spans="11:16" ht="12.5" x14ac:dyDescent="0.25">
      <c r="K2508" s="38"/>
      <c r="L2508" s="4"/>
      <c r="M2508" s="12"/>
      <c r="N2508" s="4"/>
      <c r="O2508" s="19"/>
      <c r="P2508" s="12"/>
    </row>
    <row r="2509" spans="11:16" ht="12.5" x14ac:dyDescent="0.25">
      <c r="K2509" s="38"/>
      <c r="L2509" s="4"/>
      <c r="M2509" s="12"/>
      <c r="N2509" s="4"/>
      <c r="O2509" s="19"/>
      <c r="P2509" s="12"/>
    </row>
    <row r="2510" spans="11:16" ht="12.5" x14ac:dyDescent="0.25">
      <c r="K2510" s="38"/>
      <c r="L2510" s="4"/>
      <c r="M2510" s="12"/>
      <c r="N2510" s="4"/>
      <c r="O2510" s="19"/>
      <c r="P2510" s="12"/>
    </row>
    <row r="2511" spans="11:16" ht="12.5" x14ac:dyDescent="0.25">
      <c r="K2511" s="38"/>
      <c r="L2511" s="4"/>
      <c r="M2511" s="12"/>
      <c r="N2511" s="4"/>
      <c r="O2511" s="19"/>
      <c r="P2511" s="12"/>
    </row>
    <row r="2512" spans="11:16" ht="12.5" x14ac:dyDescent="0.25">
      <c r="K2512" s="38"/>
      <c r="L2512" s="4"/>
      <c r="M2512" s="12"/>
      <c r="N2512" s="4"/>
      <c r="O2512" s="19"/>
      <c r="P2512" s="12"/>
    </row>
    <row r="2513" spans="11:16" ht="12.5" x14ac:dyDescent="0.25">
      <c r="K2513" s="38"/>
      <c r="L2513" s="4"/>
      <c r="M2513" s="12"/>
      <c r="N2513" s="4"/>
      <c r="O2513" s="19"/>
      <c r="P2513" s="12"/>
    </row>
    <row r="2514" spans="11:16" ht="12.5" x14ac:dyDescent="0.25">
      <c r="K2514" s="38"/>
      <c r="L2514" s="4"/>
      <c r="M2514" s="12"/>
      <c r="N2514" s="4"/>
      <c r="O2514" s="19"/>
      <c r="P2514" s="12"/>
    </row>
    <row r="2515" spans="11:16" ht="12.5" x14ac:dyDescent="0.25">
      <c r="K2515" s="38"/>
      <c r="L2515" s="4"/>
      <c r="M2515" s="12"/>
      <c r="N2515" s="4"/>
      <c r="O2515" s="19"/>
      <c r="P2515" s="12"/>
    </row>
    <row r="2516" spans="11:16" ht="12.5" x14ac:dyDescent="0.25">
      <c r="K2516" s="38"/>
      <c r="L2516" s="4"/>
      <c r="M2516" s="12"/>
      <c r="N2516" s="4"/>
      <c r="O2516" s="19"/>
      <c r="P2516" s="12"/>
    </row>
    <row r="2517" spans="11:16" ht="12.5" x14ac:dyDescent="0.25">
      <c r="K2517" s="38"/>
      <c r="L2517" s="4"/>
      <c r="M2517" s="12"/>
      <c r="N2517" s="4"/>
      <c r="O2517" s="19"/>
      <c r="P2517" s="12"/>
    </row>
    <row r="2518" spans="11:16" ht="12.5" x14ac:dyDescent="0.25">
      <c r="K2518" s="38"/>
      <c r="L2518" s="4"/>
      <c r="M2518" s="12"/>
      <c r="N2518" s="4"/>
      <c r="O2518" s="19"/>
      <c r="P2518" s="12"/>
    </row>
    <row r="2519" spans="11:16" ht="12.5" x14ac:dyDescent="0.25">
      <c r="K2519" s="38"/>
      <c r="L2519" s="4"/>
      <c r="M2519" s="12"/>
      <c r="N2519" s="4"/>
      <c r="O2519" s="19"/>
      <c r="P2519" s="12"/>
    </row>
    <row r="2520" spans="11:16" ht="12.5" x14ac:dyDescent="0.25">
      <c r="K2520" s="38"/>
      <c r="L2520" s="4"/>
      <c r="M2520" s="12"/>
      <c r="N2520" s="4"/>
      <c r="O2520" s="19"/>
      <c r="P2520" s="12"/>
    </row>
    <row r="2521" spans="11:16" ht="12.5" x14ac:dyDescent="0.25">
      <c r="K2521" s="38"/>
      <c r="L2521" s="4"/>
      <c r="M2521" s="12"/>
      <c r="N2521" s="4"/>
      <c r="O2521" s="19"/>
      <c r="P2521" s="12"/>
    </row>
    <row r="2522" spans="11:16" ht="12.5" x14ac:dyDescent="0.25">
      <c r="K2522" s="38"/>
      <c r="L2522" s="4"/>
      <c r="M2522" s="12"/>
      <c r="N2522" s="4"/>
      <c r="O2522" s="19"/>
      <c r="P2522" s="12"/>
    </row>
    <row r="2523" spans="11:16" ht="12.5" x14ac:dyDescent="0.25">
      <c r="K2523" s="38"/>
      <c r="L2523" s="4"/>
      <c r="M2523" s="12"/>
      <c r="N2523" s="4"/>
      <c r="O2523" s="19"/>
      <c r="P2523" s="12"/>
    </row>
    <row r="2524" spans="11:16" ht="12.5" x14ac:dyDescent="0.25">
      <c r="K2524" s="38"/>
      <c r="L2524" s="4"/>
      <c r="M2524" s="12"/>
      <c r="N2524" s="4"/>
      <c r="O2524" s="19"/>
      <c r="P2524" s="12"/>
    </row>
    <row r="2525" spans="11:16" ht="12.5" x14ac:dyDescent="0.25">
      <c r="K2525" s="38"/>
      <c r="L2525" s="4"/>
      <c r="M2525" s="12"/>
      <c r="N2525" s="4"/>
      <c r="O2525" s="19"/>
      <c r="P2525" s="12"/>
    </row>
    <row r="2526" spans="11:16" ht="12.5" x14ac:dyDescent="0.25">
      <c r="K2526" s="38"/>
      <c r="L2526" s="4"/>
      <c r="M2526" s="12"/>
      <c r="N2526" s="4"/>
      <c r="O2526" s="19"/>
      <c r="P2526" s="12"/>
    </row>
    <row r="2527" spans="11:16" ht="12.5" x14ac:dyDescent="0.25">
      <c r="K2527" s="38"/>
      <c r="L2527" s="4"/>
      <c r="M2527" s="12"/>
      <c r="N2527" s="4"/>
      <c r="O2527" s="19"/>
      <c r="P2527" s="12"/>
    </row>
    <row r="2528" spans="11:16" ht="12.5" x14ac:dyDescent="0.25">
      <c r="K2528" s="38"/>
      <c r="L2528" s="4"/>
      <c r="M2528" s="12"/>
      <c r="N2528" s="4"/>
      <c r="O2528" s="19"/>
      <c r="P2528" s="12"/>
    </row>
    <row r="2529" spans="11:16" ht="12.5" x14ac:dyDescent="0.25">
      <c r="K2529" s="38"/>
      <c r="L2529" s="4"/>
      <c r="M2529" s="12"/>
      <c r="N2529" s="4"/>
      <c r="O2529" s="19"/>
      <c r="P2529" s="12"/>
    </row>
    <row r="2530" spans="11:16" x14ac:dyDescent="0.25">
      <c r="K2530" s="23"/>
      <c r="L2530" s="4"/>
      <c r="M2530" s="12"/>
      <c r="N2530" s="4"/>
      <c r="O2530" s="19"/>
      <c r="P2530" s="12"/>
    </row>
    <row r="2531" spans="11:16" x14ac:dyDescent="0.25">
      <c r="K2531" s="23"/>
      <c r="L2531" s="4"/>
      <c r="M2531" s="12"/>
      <c r="N2531" s="4"/>
      <c r="O2531" s="19"/>
      <c r="P2531" s="12"/>
    </row>
    <row r="2532" spans="11:16" x14ac:dyDescent="0.25">
      <c r="K2532" s="23"/>
      <c r="L2532" s="4"/>
      <c r="M2532" s="12"/>
      <c r="N2532" s="4"/>
      <c r="O2532" s="19"/>
      <c r="P2532" s="12"/>
    </row>
    <row r="2533" spans="11:16" x14ac:dyDescent="0.25">
      <c r="K2533" s="23"/>
      <c r="L2533" s="4"/>
      <c r="M2533" s="12"/>
      <c r="N2533" s="4"/>
      <c r="O2533" s="19"/>
      <c r="P2533" s="12"/>
    </row>
    <row r="2534" spans="11:16" x14ac:dyDescent="0.25">
      <c r="K2534" s="23"/>
      <c r="L2534" s="4"/>
      <c r="M2534" s="12"/>
      <c r="N2534" s="4"/>
      <c r="O2534" s="19"/>
      <c r="P2534" s="12"/>
    </row>
    <row r="2535" spans="11:16" x14ac:dyDescent="0.25">
      <c r="K2535" s="23"/>
      <c r="L2535" s="4"/>
      <c r="M2535" s="12"/>
      <c r="N2535" s="4"/>
      <c r="O2535" s="19"/>
      <c r="P2535" s="12"/>
    </row>
    <row r="2536" spans="11:16" x14ac:dyDescent="0.25">
      <c r="K2536" s="23"/>
      <c r="L2536" s="4"/>
      <c r="M2536" s="12"/>
      <c r="N2536" s="4"/>
      <c r="O2536" s="19"/>
      <c r="P2536" s="12"/>
    </row>
    <row r="2537" spans="11:16" x14ac:dyDescent="0.25">
      <c r="K2537" s="23"/>
      <c r="L2537" s="4"/>
      <c r="M2537" s="12"/>
      <c r="N2537" s="4"/>
      <c r="O2537" s="19"/>
      <c r="P2537" s="12"/>
    </row>
    <row r="2538" spans="11:16" x14ac:dyDescent="0.25">
      <c r="K2538" s="23"/>
      <c r="L2538" s="4"/>
      <c r="M2538" s="12"/>
      <c r="N2538" s="4"/>
      <c r="O2538" s="19"/>
      <c r="P2538" s="12"/>
    </row>
    <row r="2539" spans="11:16" x14ac:dyDescent="0.25">
      <c r="K2539" s="23"/>
      <c r="L2539" s="4"/>
      <c r="M2539" s="12"/>
      <c r="N2539" s="4"/>
      <c r="O2539" s="19"/>
      <c r="P2539" s="12"/>
    </row>
    <row r="2540" spans="11:16" x14ac:dyDescent="0.25">
      <c r="K2540" s="23"/>
      <c r="L2540" s="4"/>
      <c r="M2540" s="12"/>
      <c r="N2540" s="4"/>
      <c r="O2540" s="19"/>
      <c r="P2540" s="12"/>
    </row>
    <row r="2541" spans="11:16" x14ac:dyDescent="0.25">
      <c r="K2541" s="23"/>
      <c r="L2541" s="4"/>
      <c r="M2541" s="12"/>
      <c r="N2541" s="4"/>
      <c r="O2541" s="19"/>
      <c r="P2541" s="12"/>
    </row>
    <row r="2542" spans="11:16" x14ac:dyDescent="0.25">
      <c r="K2542" s="23"/>
      <c r="L2542" s="4"/>
      <c r="M2542" s="12"/>
      <c r="N2542" s="4"/>
      <c r="O2542" s="19"/>
      <c r="P2542" s="12"/>
    </row>
    <row r="2543" spans="11:16" x14ac:dyDescent="0.25">
      <c r="K2543" s="23"/>
      <c r="L2543" s="4"/>
      <c r="M2543" s="12"/>
      <c r="N2543" s="4"/>
      <c r="O2543" s="19"/>
      <c r="P2543" s="12"/>
    </row>
    <row r="2544" spans="11:16" x14ac:dyDescent="0.25">
      <c r="K2544" s="23"/>
      <c r="L2544" s="4"/>
      <c r="M2544" s="12"/>
      <c r="N2544" s="4"/>
      <c r="O2544" s="19"/>
      <c r="P2544" s="12"/>
    </row>
    <row r="2545" spans="11:16" x14ac:dyDescent="0.25">
      <c r="K2545" s="23"/>
      <c r="L2545" s="4"/>
      <c r="M2545" s="12"/>
      <c r="N2545" s="4"/>
      <c r="O2545" s="19"/>
      <c r="P2545" s="12"/>
    </row>
    <row r="2546" spans="11:16" x14ac:dyDescent="0.25">
      <c r="K2546" s="23"/>
      <c r="L2546" s="4"/>
      <c r="M2546" s="12"/>
      <c r="N2546" s="4"/>
      <c r="O2546" s="19"/>
      <c r="P2546" s="12"/>
    </row>
    <row r="2547" spans="11:16" x14ac:dyDescent="0.25">
      <c r="K2547" s="23"/>
      <c r="L2547" s="4"/>
      <c r="M2547" s="12"/>
      <c r="N2547" s="4"/>
      <c r="O2547" s="19"/>
      <c r="P2547" s="12"/>
    </row>
    <row r="2548" spans="11:16" x14ac:dyDescent="0.25">
      <c r="K2548" s="23"/>
      <c r="L2548" s="4"/>
      <c r="M2548" s="12"/>
      <c r="N2548" s="4"/>
      <c r="O2548" s="19"/>
      <c r="P2548" s="12"/>
    </row>
    <row r="2549" spans="11:16" x14ac:dyDescent="0.25">
      <c r="K2549" s="23"/>
      <c r="L2549" s="4"/>
      <c r="M2549" s="12"/>
      <c r="N2549" s="4"/>
      <c r="O2549" s="19"/>
      <c r="P2549" s="12"/>
    </row>
    <row r="2550" spans="11:16" x14ac:dyDescent="0.25">
      <c r="K2550" s="23"/>
      <c r="L2550" s="4"/>
      <c r="M2550" s="12"/>
      <c r="N2550" s="4"/>
      <c r="O2550" s="19"/>
      <c r="P2550" s="12"/>
    </row>
    <row r="2551" spans="11:16" x14ac:dyDescent="0.25">
      <c r="K2551" s="23"/>
      <c r="L2551" s="4"/>
      <c r="M2551" s="12"/>
      <c r="N2551" s="4"/>
      <c r="O2551" s="19"/>
      <c r="P2551" s="12"/>
    </row>
    <row r="2552" spans="11:16" x14ac:dyDescent="0.25">
      <c r="K2552" s="23"/>
      <c r="L2552" s="4"/>
      <c r="M2552" s="12"/>
      <c r="N2552" s="4"/>
      <c r="O2552" s="19"/>
      <c r="P2552" s="12"/>
    </row>
    <row r="2553" spans="11:16" x14ac:dyDescent="0.25">
      <c r="K2553" s="23"/>
      <c r="L2553" s="4"/>
      <c r="M2553" s="12"/>
      <c r="N2553" s="4"/>
      <c r="O2553" s="19"/>
      <c r="P2553" s="12"/>
    </row>
    <row r="2554" spans="11:16" x14ac:dyDescent="0.25">
      <c r="K2554" s="23"/>
      <c r="L2554" s="4"/>
      <c r="M2554" s="12"/>
      <c r="N2554" s="4"/>
      <c r="O2554" s="19"/>
      <c r="P2554" s="12"/>
    </row>
    <row r="2555" spans="11:16" x14ac:dyDescent="0.25">
      <c r="K2555" s="23"/>
      <c r="L2555" s="4"/>
      <c r="M2555" s="12"/>
      <c r="N2555" s="4"/>
      <c r="O2555" s="19"/>
      <c r="P2555" s="12"/>
    </row>
    <row r="2556" spans="11:16" x14ac:dyDescent="0.25">
      <c r="K2556" s="23"/>
      <c r="L2556" s="4"/>
      <c r="M2556" s="12"/>
      <c r="N2556" s="4"/>
      <c r="O2556" s="19"/>
      <c r="P2556" s="12"/>
    </row>
    <row r="2557" spans="11:16" x14ac:dyDescent="0.25">
      <c r="K2557" s="23"/>
      <c r="L2557" s="4"/>
      <c r="M2557" s="12"/>
      <c r="N2557" s="4"/>
      <c r="O2557" s="19"/>
      <c r="P2557" s="12"/>
    </row>
    <row r="2558" spans="11:16" x14ac:dyDescent="0.25">
      <c r="K2558" s="23"/>
      <c r="L2558" s="4"/>
      <c r="M2558" s="12"/>
      <c r="N2558" s="4"/>
      <c r="O2558" s="19"/>
      <c r="P2558" s="12"/>
    </row>
    <row r="2559" spans="11:16" x14ac:dyDescent="0.25">
      <c r="K2559" s="23"/>
      <c r="L2559" s="4"/>
      <c r="M2559" s="12"/>
      <c r="N2559" s="4"/>
      <c r="O2559" s="19"/>
      <c r="P2559" s="12"/>
    </row>
    <row r="2560" spans="11:16" x14ac:dyDescent="0.25">
      <c r="K2560" s="23"/>
      <c r="L2560" s="4"/>
      <c r="M2560" s="12"/>
      <c r="N2560" s="4"/>
      <c r="O2560" s="19"/>
      <c r="P2560" s="12"/>
    </row>
    <row r="2561" spans="11:16" x14ac:dyDescent="0.25">
      <c r="K2561" s="23"/>
      <c r="L2561" s="4"/>
      <c r="M2561" s="12"/>
      <c r="N2561" s="4"/>
      <c r="O2561" s="19"/>
      <c r="P2561" s="12"/>
    </row>
    <row r="2562" spans="11:16" x14ac:dyDescent="0.25">
      <c r="K2562" s="23"/>
      <c r="L2562" s="4"/>
      <c r="M2562" s="12"/>
      <c r="N2562" s="4"/>
      <c r="O2562" s="19"/>
      <c r="P2562" s="12"/>
    </row>
    <row r="2563" spans="11:16" x14ac:dyDescent="0.25">
      <c r="K2563" s="23"/>
      <c r="L2563" s="4"/>
      <c r="M2563" s="12"/>
      <c r="N2563" s="4"/>
      <c r="O2563" s="19"/>
      <c r="P2563" s="12"/>
    </row>
    <row r="2564" spans="11:16" x14ac:dyDescent="0.25">
      <c r="K2564" s="23"/>
      <c r="L2564" s="4"/>
      <c r="M2564" s="12"/>
      <c r="N2564" s="4"/>
      <c r="O2564" s="19"/>
      <c r="P2564" s="12"/>
    </row>
    <row r="2565" spans="11:16" x14ac:dyDescent="0.25">
      <c r="K2565" s="23"/>
      <c r="L2565" s="4"/>
      <c r="M2565" s="12"/>
      <c r="N2565" s="4"/>
      <c r="O2565" s="19"/>
      <c r="P2565" s="12"/>
    </row>
    <row r="2566" spans="11:16" x14ac:dyDescent="0.25">
      <c r="K2566" s="23"/>
      <c r="L2566" s="4"/>
      <c r="M2566" s="12"/>
      <c r="N2566" s="4"/>
      <c r="O2566" s="19"/>
      <c r="P2566" s="12"/>
    </row>
    <row r="2567" spans="11:16" x14ac:dyDescent="0.25">
      <c r="K2567" s="23"/>
      <c r="L2567" s="4"/>
      <c r="M2567" s="12"/>
      <c r="N2567" s="4"/>
      <c r="O2567" s="19"/>
      <c r="P2567" s="12"/>
    </row>
    <row r="2568" spans="11:16" x14ac:dyDescent="0.25">
      <c r="K2568" s="23"/>
      <c r="L2568" s="4"/>
      <c r="M2568" s="12"/>
      <c r="N2568" s="4"/>
      <c r="O2568" s="19"/>
      <c r="P2568" s="12"/>
    </row>
    <row r="2569" spans="11:16" x14ac:dyDescent="0.25">
      <c r="K2569" s="23"/>
      <c r="L2569" s="4"/>
      <c r="M2569" s="12"/>
      <c r="N2569" s="4"/>
      <c r="O2569" s="19"/>
      <c r="P2569" s="12"/>
    </row>
    <row r="2570" spans="11:16" x14ac:dyDescent="0.25">
      <c r="K2570" s="23"/>
      <c r="L2570" s="4"/>
      <c r="M2570" s="12"/>
      <c r="N2570" s="4"/>
      <c r="O2570" s="19"/>
      <c r="P2570" s="12"/>
    </row>
    <row r="2571" spans="11:16" x14ac:dyDescent="0.25">
      <c r="K2571" s="23"/>
      <c r="L2571" s="4"/>
      <c r="M2571" s="12"/>
      <c r="N2571" s="4"/>
      <c r="O2571" s="19"/>
      <c r="P2571" s="12"/>
    </row>
    <row r="2572" spans="11:16" x14ac:dyDescent="0.25">
      <c r="K2572" s="23"/>
      <c r="L2572" s="4"/>
      <c r="M2572" s="12"/>
      <c r="N2572" s="4"/>
      <c r="O2572" s="19"/>
      <c r="P2572" s="12"/>
    </row>
    <row r="2573" spans="11:16" x14ac:dyDescent="0.25">
      <c r="K2573" s="23"/>
      <c r="L2573" s="4"/>
      <c r="M2573" s="12"/>
      <c r="N2573" s="4"/>
      <c r="O2573" s="19"/>
      <c r="P2573" s="12"/>
    </row>
    <row r="2574" spans="11:16" x14ac:dyDescent="0.25">
      <c r="K2574" s="23"/>
      <c r="L2574" s="4"/>
      <c r="M2574" s="12"/>
      <c r="N2574" s="4"/>
      <c r="O2574" s="19"/>
      <c r="P2574" s="12"/>
    </row>
    <row r="2575" spans="11:16" x14ac:dyDescent="0.25">
      <c r="K2575" s="23"/>
      <c r="L2575" s="4"/>
      <c r="M2575" s="12"/>
      <c r="N2575" s="4"/>
      <c r="O2575" s="19"/>
      <c r="P2575" s="12"/>
    </row>
    <row r="2576" spans="11:16" x14ac:dyDescent="0.25">
      <c r="K2576" s="23"/>
      <c r="L2576" s="4"/>
      <c r="M2576" s="12"/>
      <c r="N2576" s="4"/>
      <c r="O2576" s="19"/>
      <c r="P2576" s="12"/>
    </row>
    <row r="2577" spans="11:16" x14ac:dyDescent="0.25">
      <c r="K2577" s="23"/>
      <c r="L2577" s="4"/>
      <c r="M2577" s="12"/>
      <c r="N2577" s="4"/>
      <c r="O2577" s="19"/>
      <c r="P2577" s="12"/>
    </row>
    <row r="2578" spans="11:16" x14ac:dyDescent="0.25">
      <c r="K2578" s="23"/>
      <c r="L2578" s="4"/>
      <c r="M2578" s="12"/>
      <c r="N2578" s="4"/>
      <c r="O2578" s="19"/>
      <c r="P2578" s="12"/>
    </row>
    <row r="2579" spans="11:16" x14ac:dyDescent="0.25">
      <c r="K2579" s="23"/>
      <c r="L2579" s="4"/>
      <c r="M2579" s="12"/>
      <c r="N2579" s="4"/>
      <c r="O2579" s="19"/>
      <c r="P2579" s="12"/>
    </row>
    <row r="2580" spans="11:16" x14ac:dyDescent="0.25">
      <c r="K2580" s="23"/>
      <c r="L2580" s="4"/>
      <c r="M2580" s="12"/>
      <c r="N2580" s="4"/>
      <c r="O2580" s="19"/>
      <c r="P2580" s="12"/>
    </row>
    <row r="2581" spans="11:16" x14ac:dyDescent="0.25">
      <c r="K2581" s="23"/>
      <c r="L2581" s="4"/>
      <c r="M2581" s="12"/>
      <c r="N2581" s="4"/>
      <c r="O2581" s="19"/>
      <c r="P2581" s="12"/>
    </row>
    <row r="2582" spans="11:16" x14ac:dyDescent="0.25">
      <c r="K2582" s="23"/>
      <c r="L2582" s="4"/>
      <c r="M2582" s="12"/>
      <c r="N2582" s="4"/>
      <c r="O2582" s="19"/>
      <c r="P2582" s="12"/>
    </row>
    <row r="2583" spans="11:16" x14ac:dyDescent="0.25">
      <c r="K2583" s="23"/>
      <c r="L2583" s="4"/>
      <c r="M2583" s="12"/>
      <c r="N2583" s="4"/>
      <c r="O2583" s="19"/>
      <c r="P2583" s="12"/>
    </row>
    <row r="2584" spans="11:16" x14ac:dyDescent="0.25">
      <c r="K2584" s="23"/>
      <c r="L2584" s="4"/>
      <c r="M2584" s="12"/>
      <c r="N2584" s="4"/>
      <c r="O2584" s="19"/>
      <c r="P2584" s="12"/>
    </row>
    <row r="2585" spans="11:16" x14ac:dyDescent="0.25">
      <c r="K2585" s="23"/>
      <c r="L2585" s="4"/>
      <c r="M2585" s="12"/>
      <c r="N2585" s="4"/>
      <c r="O2585" s="19"/>
      <c r="P2585" s="12"/>
    </row>
    <row r="2586" spans="11:16" x14ac:dyDescent="0.25">
      <c r="K2586" s="23"/>
      <c r="L2586" s="4"/>
      <c r="M2586" s="12"/>
      <c r="N2586" s="4"/>
      <c r="O2586" s="19"/>
      <c r="P2586" s="12"/>
    </row>
    <row r="2587" spans="11:16" x14ac:dyDescent="0.25">
      <c r="K2587" s="23"/>
      <c r="L2587" s="4"/>
      <c r="M2587" s="12"/>
      <c r="N2587" s="4"/>
      <c r="O2587" s="19"/>
      <c r="P2587" s="12"/>
    </row>
    <row r="2588" spans="11:16" x14ac:dyDescent="0.25">
      <c r="K2588" s="23"/>
      <c r="L2588" s="4"/>
      <c r="M2588" s="12"/>
      <c r="N2588" s="4"/>
      <c r="O2588" s="19"/>
      <c r="P2588" s="12"/>
    </row>
    <row r="2589" spans="11:16" x14ac:dyDescent="0.25">
      <c r="K2589" s="23"/>
      <c r="L2589" s="4"/>
      <c r="M2589" s="12"/>
      <c r="N2589" s="4"/>
      <c r="O2589" s="19"/>
      <c r="P2589" s="12"/>
    </row>
    <row r="2590" spans="11:16" x14ac:dyDescent="0.25">
      <c r="K2590" s="23"/>
      <c r="L2590" s="4"/>
      <c r="M2590" s="12"/>
      <c r="N2590" s="4"/>
      <c r="O2590" s="19"/>
      <c r="P2590" s="12"/>
    </row>
    <row r="2591" spans="11:16" x14ac:dyDescent="0.25">
      <c r="K2591" s="23"/>
      <c r="L2591" s="4"/>
      <c r="M2591" s="12"/>
      <c r="N2591" s="4"/>
      <c r="O2591" s="19"/>
      <c r="P2591" s="12"/>
    </row>
    <row r="2592" spans="11:16" x14ac:dyDescent="0.25">
      <c r="K2592" s="23"/>
      <c r="L2592" s="4"/>
      <c r="M2592" s="12"/>
      <c r="N2592" s="4"/>
      <c r="O2592" s="19"/>
      <c r="P2592" s="12"/>
    </row>
    <row r="2593" spans="11:16" x14ac:dyDescent="0.25">
      <c r="K2593" s="23"/>
      <c r="L2593" s="4"/>
      <c r="M2593" s="12"/>
      <c r="N2593" s="4"/>
      <c r="O2593" s="19"/>
      <c r="P2593" s="12"/>
    </row>
    <row r="2594" spans="11:16" x14ac:dyDescent="0.25">
      <c r="K2594" s="23"/>
      <c r="L2594" s="4"/>
      <c r="M2594" s="12"/>
      <c r="N2594" s="4"/>
      <c r="O2594" s="19"/>
      <c r="P2594" s="12"/>
    </row>
    <row r="2595" spans="11:16" x14ac:dyDescent="0.25">
      <c r="K2595" s="23"/>
      <c r="L2595" s="4"/>
      <c r="M2595" s="12"/>
      <c r="N2595" s="4"/>
      <c r="O2595" s="19"/>
      <c r="P2595" s="12"/>
    </row>
    <row r="2596" spans="11:16" x14ac:dyDescent="0.25">
      <c r="K2596" s="23"/>
      <c r="L2596" s="4"/>
      <c r="M2596" s="12"/>
      <c r="N2596" s="4"/>
      <c r="O2596" s="19"/>
      <c r="P2596" s="12"/>
    </row>
    <row r="2597" spans="11:16" x14ac:dyDescent="0.25">
      <c r="K2597" s="23"/>
      <c r="L2597" s="4"/>
      <c r="M2597" s="12"/>
      <c r="N2597" s="4"/>
      <c r="O2597" s="19"/>
      <c r="P2597" s="12"/>
    </row>
    <row r="2598" spans="11:16" x14ac:dyDescent="0.25">
      <c r="K2598" s="23"/>
      <c r="L2598" s="4"/>
      <c r="M2598" s="12"/>
      <c r="N2598" s="4"/>
      <c r="O2598" s="19"/>
      <c r="P2598" s="12"/>
    </row>
    <row r="2599" spans="11:16" x14ac:dyDescent="0.25">
      <c r="K2599" s="23"/>
      <c r="L2599" s="4"/>
      <c r="M2599" s="12"/>
      <c r="N2599" s="4"/>
      <c r="O2599" s="19"/>
      <c r="P2599" s="12"/>
    </row>
    <row r="2600" spans="11:16" x14ac:dyDescent="0.25">
      <c r="K2600" s="23"/>
      <c r="L2600" s="4"/>
      <c r="M2600" s="12"/>
      <c r="N2600" s="4"/>
      <c r="O2600" s="19"/>
      <c r="P2600" s="12"/>
    </row>
    <row r="2601" spans="11:16" x14ac:dyDescent="0.25">
      <c r="K2601" s="23"/>
      <c r="L2601" s="4"/>
      <c r="M2601" s="12"/>
      <c r="N2601" s="4"/>
      <c r="O2601" s="19"/>
      <c r="P2601" s="12"/>
    </row>
    <row r="2602" spans="11:16" x14ac:dyDescent="0.25">
      <c r="K2602" s="23"/>
      <c r="L2602" s="4"/>
      <c r="M2602" s="12"/>
      <c r="N2602" s="4"/>
      <c r="O2602" s="19"/>
      <c r="P2602" s="12"/>
    </row>
    <row r="2603" spans="11:16" x14ac:dyDescent="0.25">
      <c r="K2603" s="23"/>
      <c r="L2603" s="4"/>
      <c r="M2603" s="12"/>
      <c r="N2603" s="4"/>
      <c r="O2603" s="19"/>
      <c r="P2603" s="12"/>
    </row>
    <row r="2604" spans="11:16" x14ac:dyDescent="0.25">
      <c r="K2604" s="23"/>
      <c r="L2604" s="4"/>
      <c r="M2604" s="12"/>
      <c r="N2604" s="4"/>
      <c r="O2604" s="19"/>
      <c r="P2604" s="12"/>
    </row>
    <row r="2605" spans="11:16" x14ac:dyDescent="0.25">
      <c r="K2605" s="23"/>
      <c r="L2605" s="4"/>
      <c r="M2605" s="12"/>
      <c r="N2605" s="4"/>
      <c r="O2605" s="19"/>
      <c r="P2605" s="12"/>
    </row>
    <row r="2606" spans="11:16" x14ac:dyDescent="0.25">
      <c r="K2606" s="23"/>
      <c r="L2606" s="4"/>
      <c r="M2606" s="12"/>
      <c r="N2606" s="4"/>
      <c r="O2606" s="19"/>
      <c r="P2606" s="12"/>
    </row>
    <row r="2607" spans="11:16" x14ac:dyDescent="0.25">
      <c r="K2607" s="23"/>
      <c r="L2607" s="4"/>
      <c r="M2607" s="12"/>
      <c r="N2607" s="4"/>
      <c r="O2607" s="19"/>
      <c r="P2607" s="12"/>
    </row>
    <row r="2608" spans="11:16" x14ac:dyDescent="0.25">
      <c r="K2608" s="23"/>
      <c r="L2608" s="4"/>
      <c r="M2608" s="12"/>
      <c r="N2608" s="4"/>
      <c r="O2608" s="19"/>
      <c r="P2608" s="12"/>
    </row>
    <row r="2609" spans="11:16" x14ac:dyDescent="0.25">
      <c r="K2609" s="23"/>
      <c r="L2609" s="4"/>
      <c r="M2609" s="12"/>
      <c r="N2609" s="4"/>
      <c r="O2609" s="19"/>
      <c r="P2609" s="12"/>
    </row>
    <row r="2610" spans="11:16" x14ac:dyDescent="0.25">
      <c r="K2610" s="23"/>
      <c r="L2610" s="4"/>
      <c r="M2610" s="12"/>
      <c r="N2610" s="4"/>
      <c r="O2610" s="19"/>
      <c r="P2610" s="12"/>
    </row>
    <row r="2611" spans="11:16" x14ac:dyDescent="0.25">
      <c r="K2611" s="23"/>
      <c r="L2611" s="4"/>
      <c r="M2611" s="12"/>
      <c r="N2611" s="4"/>
      <c r="O2611" s="19"/>
      <c r="P2611" s="12"/>
    </row>
    <row r="2612" spans="11:16" x14ac:dyDescent="0.25">
      <c r="K2612" s="23"/>
      <c r="L2612" s="4"/>
      <c r="M2612" s="12"/>
      <c r="N2612" s="4"/>
      <c r="O2612" s="19"/>
      <c r="P2612" s="12"/>
    </row>
    <row r="2613" spans="11:16" x14ac:dyDescent="0.25">
      <c r="K2613" s="23"/>
      <c r="L2613" s="4"/>
      <c r="M2613" s="12"/>
      <c r="N2613" s="4"/>
      <c r="O2613" s="19"/>
      <c r="P2613" s="12"/>
    </row>
    <row r="2614" spans="11:16" x14ac:dyDescent="0.25">
      <c r="K2614" s="23"/>
      <c r="L2614" s="4"/>
      <c r="M2614" s="12"/>
      <c r="N2614" s="4"/>
      <c r="O2614" s="19"/>
      <c r="P2614" s="12"/>
    </row>
    <row r="2615" spans="11:16" x14ac:dyDescent="0.25">
      <c r="K2615" s="23"/>
      <c r="L2615" s="4"/>
      <c r="M2615" s="12"/>
      <c r="N2615" s="4"/>
      <c r="O2615" s="19"/>
      <c r="P2615" s="12"/>
    </row>
    <row r="2616" spans="11:16" x14ac:dyDescent="0.25">
      <c r="K2616" s="23"/>
      <c r="L2616" s="4"/>
      <c r="M2616" s="12"/>
      <c r="N2616" s="4"/>
      <c r="O2616" s="19"/>
      <c r="P2616" s="12"/>
    </row>
    <row r="2617" spans="11:16" x14ac:dyDescent="0.25">
      <c r="K2617" s="23"/>
      <c r="L2617" s="4"/>
      <c r="M2617" s="12"/>
      <c r="N2617" s="4"/>
      <c r="O2617" s="19"/>
      <c r="P2617" s="12"/>
    </row>
    <row r="2618" spans="11:16" x14ac:dyDescent="0.25">
      <c r="K2618" s="23"/>
      <c r="L2618" s="4"/>
      <c r="M2618" s="12"/>
      <c r="N2618" s="4"/>
      <c r="O2618" s="19"/>
      <c r="P2618" s="12"/>
    </row>
    <row r="2619" spans="11:16" x14ac:dyDescent="0.25">
      <c r="K2619" s="23"/>
      <c r="L2619" s="4"/>
      <c r="M2619" s="12"/>
      <c r="N2619" s="4"/>
      <c r="O2619" s="19"/>
      <c r="P2619" s="12"/>
    </row>
    <row r="2620" spans="11:16" x14ac:dyDescent="0.25">
      <c r="K2620" s="23"/>
      <c r="L2620" s="4"/>
      <c r="M2620" s="12"/>
      <c r="N2620" s="4"/>
      <c r="O2620" s="19"/>
      <c r="P2620" s="12"/>
    </row>
    <row r="2621" spans="11:16" x14ac:dyDescent="0.25">
      <c r="K2621" s="23"/>
      <c r="L2621" s="4"/>
      <c r="M2621" s="12"/>
      <c r="N2621" s="4"/>
      <c r="O2621" s="19"/>
      <c r="P2621" s="12"/>
    </row>
    <row r="2622" spans="11:16" x14ac:dyDescent="0.25">
      <c r="K2622" s="23"/>
      <c r="L2622" s="4"/>
      <c r="M2622" s="12"/>
      <c r="N2622" s="4"/>
      <c r="O2622" s="19"/>
      <c r="P2622" s="12"/>
    </row>
    <row r="2623" spans="11:16" x14ac:dyDescent="0.25">
      <c r="K2623" s="23"/>
      <c r="L2623" s="4"/>
      <c r="M2623" s="12"/>
      <c r="N2623" s="4"/>
      <c r="O2623" s="19"/>
      <c r="P2623" s="12"/>
    </row>
    <row r="2624" spans="11:16" x14ac:dyDescent="0.25">
      <c r="K2624" s="23"/>
      <c r="L2624" s="4"/>
      <c r="M2624" s="12"/>
      <c r="N2624" s="4"/>
      <c r="O2624" s="19"/>
      <c r="P2624" s="12"/>
    </row>
    <row r="2625" spans="11:16" x14ac:dyDescent="0.25">
      <c r="K2625" s="23"/>
      <c r="L2625" s="4"/>
      <c r="M2625" s="12"/>
      <c r="N2625" s="4"/>
      <c r="O2625" s="19"/>
      <c r="P2625" s="12"/>
    </row>
    <row r="2626" spans="11:16" x14ac:dyDescent="0.25">
      <c r="K2626" s="23"/>
      <c r="L2626" s="4"/>
      <c r="M2626" s="12"/>
      <c r="N2626" s="4"/>
      <c r="O2626" s="19"/>
      <c r="P2626" s="12"/>
    </row>
    <row r="2627" spans="11:16" x14ac:dyDescent="0.25">
      <c r="K2627" s="23"/>
      <c r="L2627" s="4"/>
      <c r="M2627" s="12"/>
      <c r="N2627" s="4"/>
      <c r="O2627" s="19"/>
      <c r="P2627" s="12"/>
    </row>
    <row r="2628" spans="11:16" x14ac:dyDescent="0.25">
      <c r="K2628" s="23"/>
      <c r="L2628" s="4"/>
      <c r="M2628" s="12"/>
      <c r="N2628" s="4"/>
      <c r="O2628" s="19"/>
      <c r="P2628" s="12"/>
    </row>
    <row r="2629" spans="11:16" x14ac:dyDescent="0.25">
      <c r="K2629" s="23"/>
      <c r="L2629" s="4"/>
      <c r="M2629" s="12"/>
      <c r="N2629" s="4"/>
      <c r="O2629" s="19"/>
      <c r="P2629" s="12"/>
    </row>
    <row r="2630" spans="11:16" x14ac:dyDescent="0.25">
      <c r="K2630" s="23"/>
      <c r="L2630" s="4"/>
      <c r="M2630" s="12"/>
      <c r="N2630" s="4"/>
      <c r="O2630" s="19"/>
      <c r="P2630" s="12"/>
    </row>
    <row r="2631" spans="11:16" x14ac:dyDescent="0.25">
      <c r="K2631" s="23"/>
      <c r="L2631" s="4"/>
      <c r="M2631" s="12"/>
      <c r="N2631" s="4"/>
      <c r="O2631" s="19"/>
      <c r="P2631" s="12"/>
    </row>
    <row r="2632" spans="11:16" x14ac:dyDescent="0.25">
      <c r="K2632" s="23"/>
      <c r="L2632" s="4"/>
      <c r="M2632" s="12"/>
      <c r="N2632" s="4"/>
      <c r="O2632" s="19"/>
      <c r="P2632" s="12"/>
    </row>
    <row r="2633" spans="11:16" x14ac:dyDescent="0.25">
      <c r="K2633" s="23"/>
      <c r="L2633" s="4"/>
      <c r="M2633" s="12"/>
      <c r="N2633" s="4"/>
      <c r="O2633" s="19"/>
      <c r="P2633" s="12"/>
    </row>
    <row r="2634" spans="11:16" x14ac:dyDescent="0.25">
      <c r="K2634" s="23"/>
      <c r="L2634" s="4"/>
      <c r="M2634" s="12"/>
      <c r="N2634" s="4"/>
      <c r="O2634" s="19"/>
      <c r="P2634" s="12"/>
    </row>
    <row r="2635" spans="11:16" x14ac:dyDescent="0.25">
      <c r="K2635" s="23"/>
      <c r="L2635" s="4"/>
      <c r="M2635" s="12"/>
      <c r="N2635" s="4"/>
      <c r="O2635" s="19"/>
      <c r="P2635" s="12"/>
    </row>
    <row r="2636" spans="11:16" x14ac:dyDescent="0.25">
      <c r="K2636" s="23"/>
      <c r="L2636" s="4"/>
      <c r="M2636" s="12"/>
      <c r="N2636" s="4"/>
      <c r="O2636" s="19"/>
      <c r="P2636" s="12"/>
    </row>
    <row r="2637" spans="11:16" x14ac:dyDescent="0.25">
      <c r="K2637" s="23"/>
      <c r="L2637" s="4"/>
      <c r="M2637" s="12"/>
      <c r="N2637" s="4"/>
      <c r="O2637" s="19"/>
      <c r="P2637" s="12"/>
    </row>
    <row r="2638" spans="11:16" x14ac:dyDescent="0.25">
      <c r="K2638" s="23"/>
      <c r="L2638" s="4"/>
      <c r="M2638" s="12"/>
      <c r="N2638" s="4"/>
      <c r="O2638" s="19"/>
      <c r="P2638" s="12"/>
    </row>
    <row r="2639" spans="11:16" x14ac:dyDescent="0.25">
      <c r="K2639" s="23"/>
      <c r="L2639" s="4"/>
      <c r="M2639" s="12"/>
      <c r="N2639" s="4"/>
      <c r="O2639" s="19"/>
      <c r="P2639" s="12"/>
    </row>
    <row r="2640" spans="11:16" x14ac:dyDescent="0.25">
      <c r="K2640" s="23"/>
      <c r="L2640" s="4"/>
      <c r="M2640" s="12"/>
      <c r="N2640" s="4"/>
      <c r="O2640" s="19"/>
      <c r="P2640" s="12"/>
    </row>
    <row r="2641" spans="11:16" x14ac:dyDescent="0.25">
      <c r="K2641" s="23"/>
      <c r="L2641" s="4"/>
      <c r="M2641" s="12"/>
      <c r="N2641" s="4"/>
      <c r="O2641" s="19"/>
      <c r="P2641" s="12"/>
    </row>
    <row r="2642" spans="11:16" x14ac:dyDescent="0.25">
      <c r="K2642" s="23"/>
      <c r="L2642" s="4"/>
      <c r="M2642" s="12"/>
      <c r="N2642" s="4"/>
      <c r="O2642" s="19"/>
      <c r="P2642" s="12"/>
    </row>
    <row r="2643" spans="11:16" x14ac:dyDescent="0.25">
      <c r="K2643" s="23"/>
      <c r="L2643" s="4"/>
      <c r="M2643" s="12"/>
      <c r="N2643" s="4"/>
      <c r="O2643" s="19"/>
      <c r="P2643" s="12"/>
    </row>
    <row r="2644" spans="11:16" x14ac:dyDescent="0.25">
      <c r="K2644" s="23"/>
      <c r="L2644" s="4"/>
      <c r="M2644" s="12"/>
      <c r="N2644" s="4"/>
      <c r="O2644" s="19"/>
      <c r="P2644" s="12"/>
    </row>
    <row r="2645" spans="11:16" x14ac:dyDescent="0.25">
      <c r="K2645" s="23"/>
      <c r="L2645" s="4"/>
      <c r="M2645" s="12"/>
      <c r="N2645" s="4"/>
      <c r="O2645" s="19"/>
      <c r="P2645" s="12"/>
    </row>
    <row r="2646" spans="11:16" x14ac:dyDescent="0.25">
      <c r="K2646" s="23"/>
      <c r="L2646" s="4"/>
      <c r="M2646" s="12"/>
      <c r="N2646" s="4"/>
      <c r="O2646" s="19"/>
      <c r="P2646" s="12"/>
    </row>
    <row r="2647" spans="11:16" x14ac:dyDescent="0.25">
      <c r="K2647" s="23"/>
      <c r="L2647" s="4"/>
      <c r="M2647" s="12"/>
      <c r="N2647" s="4"/>
      <c r="O2647" s="19"/>
      <c r="P2647" s="12"/>
    </row>
    <row r="2648" spans="11:16" x14ac:dyDescent="0.25">
      <c r="K2648" s="23"/>
      <c r="L2648" s="4"/>
      <c r="M2648" s="12"/>
      <c r="N2648" s="4"/>
      <c r="O2648" s="19"/>
      <c r="P2648" s="12"/>
    </row>
    <row r="2649" spans="11:16" x14ac:dyDescent="0.25">
      <c r="K2649" s="23"/>
      <c r="L2649" s="4"/>
      <c r="M2649" s="12"/>
      <c r="N2649" s="4"/>
      <c r="O2649" s="19"/>
      <c r="P2649" s="12"/>
    </row>
    <row r="2650" spans="11:16" x14ac:dyDescent="0.25">
      <c r="K2650" s="23"/>
      <c r="L2650" s="4"/>
      <c r="M2650" s="12"/>
      <c r="N2650" s="4"/>
      <c r="O2650" s="19"/>
      <c r="P2650" s="12"/>
    </row>
    <row r="2651" spans="11:16" x14ac:dyDescent="0.25">
      <c r="K2651" s="23"/>
      <c r="L2651" s="4"/>
      <c r="M2651" s="12"/>
      <c r="N2651" s="4"/>
      <c r="O2651" s="19"/>
      <c r="P2651" s="12"/>
    </row>
    <row r="2652" spans="11:16" x14ac:dyDescent="0.25">
      <c r="K2652" s="23"/>
      <c r="L2652" s="4"/>
      <c r="M2652" s="12"/>
      <c r="N2652" s="4"/>
      <c r="O2652" s="19"/>
      <c r="P2652" s="12"/>
    </row>
    <row r="2653" spans="11:16" x14ac:dyDescent="0.25">
      <c r="K2653" s="23"/>
      <c r="L2653" s="4"/>
      <c r="M2653" s="12"/>
      <c r="N2653" s="4"/>
      <c r="O2653" s="19"/>
      <c r="P2653" s="12"/>
    </row>
    <row r="2654" spans="11:16" x14ac:dyDescent="0.25">
      <c r="K2654" s="23"/>
      <c r="L2654" s="4"/>
      <c r="M2654" s="12"/>
      <c r="N2654" s="4"/>
      <c r="O2654" s="19"/>
      <c r="P2654" s="12"/>
    </row>
    <row r="2655" spans="11:16" x14ac:dyDescent="0.25">
      <c r="K2655" s="23"/>
      <c r="L2655" s="4"/>
      <c r="M2655" s="12"/>
      <c r="N2655" s="4"/>
      <c r="O2655" s="19"/>
      <c r="P2655" s="12"/>
    </row>
    <row r="2656" spans="11:16" x14ac:dyDescent="0.25">
      <c r="K2656" s="23"/>
      <c r="L2656" s="4"/>
      <c r="M2656" s="12"/>
      <c r="N2656" s="4"/>
      <c r="O2656" s="19"/>
      <c r="P2656" s="12"/>
    </row>
    <row r="2657" spans="11:16" x14ac:dyDescent="0.25">
      <c r="K2657" s="23"/>
      <c r="L2657" s="4"/>
      <c r="M2657" s="12"/>
      <c r="N2657" s="4"/>
      <c r="O2657" s="19"/>
      <c r="P2657" s="12"/>
    </row>
    <row r="2658" spans="11:16" x14ac:dyDescent="0.25">
      <c r="K2658" s="23"/>
      <c r="L2658" s="4"/>
      <c r="M2658" s="12"/>
      <c r="N2658" s="4"/>
      <c r="O2658" s="19"/>
      <c r="P2658" s="12"/>
    </row>
    <row r="2659" spans="11:16" x14ac:dyDescent="0.25">
      <c r="K2659" s="23"/>
      <c r="L2659" s="4"/>
      <c r="M2659" s="12"/>
      <c r="N2659" s="4"/>
      <c r="O2659" s="19"/>
      <c r="P2659" s="12"/>
    </row>
    <row r="2660" spans="11:16" x14ac:dyDescent="0.25">
      <c r="K2660" s="23"/>
      <c r="L2660" s="4"/>
      <c r="M2660" s="12"/>
      <c r="N2660" s="4"/>
      <c r="O2660" s="19"/>
      <c r="P2660" s="12"/>
    </row>
    <row r="2661" spans="11:16" x14ac:dyDescent="0.25">
      <c r="K2661" s="23"/>
      <c r="L2661" s="4"/>
      <c r="M2661" s="12"/>
      <c r="N2661" s="4"/>
      <c r="O2661" s="19"/>
      <c r="P2661" s="12"/>
    </row>
    <row r="2662" spans="11:16" x14ac:dyDescent="0.25">
      <c r="K2662" s="23"/>
      <c r="L2662" s="4"/>
      <c r="M2662" s="12"/>
      <c r="N2662" s="4"/>
      <c r="O2662" s="19"/>
      <c r="P2662" s="12"/>
    </row>
    <row r="2663" spans="11:16" x14ac:dyDescent="0.25">
      <c r="K2663" s="23"/>
      <c r="L2663" s="4"/>
      <c r="M2663" s="12"/>
      <c r="N2663" s="4"/>
      <c r="O2663" s="19"/>
      <c r="P2663" s="12"/>
    </row>
    <row r="2664" spans="11:16" x14ac:dyDescent="0.25">
      <c r="K2664" s="23"/>
      <c r="L2664" s="4"/>
      <c r="M2664" s="12"/>
      <c r="N2664" s="4"/>
      <c r="O2664" s="19"/>
      <c r="P2664" s="12"/>
    </row>
    <row r="2665" spans="11:16" x14ac:dyDescent="0.25">
      <c r="K2665" s="23"/>
      <c r="L2665" s="4"/>
      <c r="M2665" s="12"/>
      <c r="N2665" s="4"/>
      <c r="O2665" s="19"/>
      <c r="P2665" s="12"/>
    </row>
    <row r="2666" spans="11:16" x14ac:dyDescent="0.25">
      <c r="K2666" s="23"/>
      <c r="L2666" s="4"/>
      <c r="M2666" s="12"/>
      <c r="N2666" s="4"/>
      <c r="O2666" s="19"/>
      <c r="P2666" s="12"/>
    </row>
    <row r="2667" spans="11:16" x14ac:dyDescent="0.25">
      <c r="K2667" s="23"/>
      <c r="L2667" s="4"/>
      <c r="M2667" s="12"/>
      <c r="N2667" s="4"/>
      <c r="O2667" s="19"/>
      <c r="P2667" s="12"/>
    </row>
    <row r="2668" spans="11:16" x14ac:dyDescent="0.25">
      <c r="K2668" s="23"/>
      <c r="L2668" s="4"/>
      <c r="M2668" s="12"/>
      <c r="N2668" s="4"/>
      <c r="O2668" s="19"/>
      <c r="P2668" s="12"/>
    </row>
    <row r="2669" spans="11:16" x14ac:dyDescent="0.25">
      <c r="K2669" s="23"/>
      <c r="L2669" s="4"/>
      <c r="M2669" s="12"/>
      <c r="N2669" s="4"/>
      <c r="O2669" s="19"/>
      <c r="P2669" s="12"/>
    </row>
    <row r="2670" spans="11:16" x14ac:dyDescent="0.25">
      <c r="K2670" s="23"/>
      <c r="L2670" s="4"/>
      <c r="M2670" s="12"/>
      <c r="N2670" s="4"/>
      <c r="O2670" s="19"/>
      <c r="P2670" s="12"/>
    </row>
    <row r="2671" spans="11:16" x14ac:dyDescent="0.25">
      <c r="K2671" s="23"/>
      <c r="L2671" s="4"/>
      <c r="M2671" s="12"/>
      <c r="N2671" s="4"/>
      <c r="O2671" s="19"/>
      <c r="P2671" s="12"/>
    </row>
    <row r="2672" spans="11:16" x14ac:dyDescent="0.25">
      <c r="K2672" s="23"/>
      <c r="L2672" s="4"/>
      <c r="M2672" s="12"/>
      <c r="N2672" s="4"/>
      <c r="O2672" s="19"/>
      <c r="P2672" s="12"/>
    </row>
    <row r="2673" spans="11:16" x14ac:dyDescent="0.25">
      <c r="K2673" s="23"/>
      <c r="L2673" s="4"/>
      <c r="M2673" s="12"/>
      <c r="N2673" s="4"/>
      <c r="O2673" s="19"/>
      <c r="P2673" s="12"/>
    </row>
    <row r="2674" spans="11:16" x14ac:dyDescent="0.25">
      <c r="K2674" s="23"/>
      <c r="L2674" s="4"/>
      <c r="M2674" s="12"/>
      <c r="N2674" s="4"/>
      <c r="O2674" s="19"/>
      <c r="P2674" s="12"/>
    </row>
    <row r="2675" spans="11:16" x14ac:dyDescent="0.25">
      <c r="K2675" s="23"/>
      <c r="L2675" s="4"/>
      <c r="M2675" s="12"/>
      <c r="N2675" s="4"/>
      <c r="O2675" s="19"/>
      <c r="P2675" s="12"/>
    </row>
    <row r="2676" spans="11:16" x14ac:dyDescent="0.25">
      <c r="K2676" s="23"/>
      <c r="L2676" s="4"/>
      <c r="M2676" s="12"/>
      <c r="N2676" s="4"/>
      <c r="O2676" s="19"/>
      <c r="P2676" s="12"/>
    </row>
    <row r="2677" spans="11:16" x14ac:dyDescent="0.25">
      <c r="K2677" s="23"/>
      <c r="L2677" s="4"/>
      <c r="M2677" s="12"/>
      <c r="N2677" s="4"/>
      <c r="O2677" s="19"/>
      <c r="P2677" s="12"/>
    </row>
    <row r="2678" spans="11:16" x14ac:dyDescent="0.25">
      <c r="K2678" s="23"/>
      <c r="L2678" s="4"/>
      <c r="M2678" s="12"/>
      <c r="N2678" s="4"/>
      <c r="O2678" s="19"/>
      <c r="P2678" s="12"/>
    </row>
    <row r="2679" spans="11:16" x14ac:dyDescent="0.25">
      <c r="K2679" s="23"/>
      <c r="L2679" s="4"/>
      <c r="M2679" s="12"/>
      <c r="N2679" s="4"/>
      <c r="O2679" s="19"/>
      <c r="P2679" s="12"/>
    </row>
    <row r="2680" spans="11:16" x14ac:dyDescent="0.25">
      <c r="K2680" s="23"/>
      <c r="L2680" s="4"/>
      <c r="M2680" s="12"/>
      <c r="N2680" s="4"/>
      <c r="O2680" s="19"/>
      <c r="P2680" s="12"/>
    </row>
    <row r="2681" spans="11:16" x14ac:dyDescent="0.25">
      <c r="K2681" s="23"/>
      <c r="L2681" s="4"/>
      <c r="M2681" s="12"/>
      <c r="N2681" s="4"/>
      <c r="O2681" s="19"/>
      <c r="P2681" s="12"/>
    </row>
    <row r="2682" spans="11:16" x14ac:dyDescent="0.25">
      <c r="K2682" s="23"/>
      <c r="L2682" s="4"/>
      <c r="M2682" s="12"/>
      <c r="N2682" s="4"/>
      <c r="O2682" s="19"/>
      <c r="P2682" s="12"/>
    </row>
    <row r="2683" spans="11:16" x14ac:dyDescent="0.25">
      <c r="K2683" s="23"/>
      <c r="L2683" s="4"/>
      <c r="M2683" s="12"/>
      <c r="N2683" s="4"/>
      <c r="O2683" s="19"/>
      <c r="P2683" s="12"/>
    </row>
    <row r="2684" spans="11:16" x14ac:dyDescent="0.25">
      <c r="K2684" s="23"/>
      <c r="L2684" s="4"/>
      <c r="M2684" s="12"/>
      <c r="N2684" s="4"/>
      <c r="O2684" s="19"/>
      <c r="P2684" s="12"/>
    </row>
    <row r="2685" spans="11:16" x14ac:dyDescent="0.25">
      <c r="K2685" s="23"/>
      <c r="L2685" s="4"/>
      <c r="M2685" s="12"/>
      <c r="N2685" s="4"/>
      <c r="O2685" s="19"/>
      <c r="P2685" s="12"/>
    </row>
    <row r="2686" spans="11:16" x14ac:dyDescent="0.25">
      <c r="K2686" s="23"/>
      <c r="L2686" s="4"/>
      <c r="M2686" s="12"/>
      <c r="N2686" s="4"/>
      <c r="O2686" s="19"/>
      <c r="P2686" s="12"/>
    </row>
    <row r="2687" spans="11:16" x14ac:dyDescent="0.25">
      <c r="K2687" s="23"/>
      <c r="L2687" s="4"/>
      <c r="M2687" s="12"/>
      <c r="N2687" s="4"/>
      <c r="O2687" s="19"/>
      <c r="P2687" s="12"/>
    </row>
    <row r="2688" spans="11:16" x14ac:dyDescent="0.25">
      <c r="K2688" s="23"/>
      <c r="L2688" s="4"/>
      <c r="M2688" s="12"/>
      <c r="N2688" s="4"/>
      <c r="O2688" s="19"/>
      <c r="P2688" s="12"/>
    </row>
    <row r="2689" spans="11:16" x14ac:dyDescent="0.25">
      <c r="K2689" s="23"/>
      <c r="L2689" s="4"/>
      <c r="M2689" s="12"/>
      <c r="N2689" s="4"/>
      <c r="O2689" s="19"/>
      <c r="P2689" s="12"/>
    </row>
    <row r="2690" spans="11:16" x14ac:dyDescent="0.25">
      <c r="K2690" s="23"/>
      <c r="L2690" s="4"/>
      <c r="M2690" s="12"/>
      <c r="N2690" s="4"/>
      <c r="O2690" s="19"/>
      <c r="P2690" s="12"/>
    </row>
    <row r="2691" spans="11:16" x14ac:dyDescent="0.25">
      <c r="K2691" s="23"/>
      <c r="L2691" s="4"/>
      <c r="M2691" s="12"/>
      <c r="N2691" s="4"/>
      <c r="O2691" s="19"/>
      <c r="P2691" s="12"/>
    </row>
    <row r="2692" spans="11:16" x14ac:dyDescent="0.25">
      <c r="K2692" s="23"/>
      <c r="L2692" s="4"/>
      <c r="M2692" s="12"/>
      <c r="N2692" s="4"/>
      <c r="O2692" s="19"/>
      <c r="P2692" s="12"/>
    </row>
    <row r="2693" spans="11:16" x14ac:dyDescent="0.25">
      <c r="K2693" s="23"/>
      <c r="L2693" s="4"/>
      <c r="M2693" s="12"/>
      <c r="N2693" s="4"/>
      <c r="O2693" s="19"/>
      <c r="P2693" s="12"/>
    </row>
    <row r="2694" spans="11:16" x14ac:dyDescent="0.25">
      <c r="K2694" s="23"/>
      <c r="L2694" s="4"/>
      <c r="M2694" s="12"/>
      <c r="N2694" s="4"/>
      <c r="O2694" s="19"/>
      <c r="P2694" s="12"/>
    </row>
    <row r="2695" spans="11:16" x14ac:dyDescent="0.25">
      <c r="K2695" s="23"/>
      <c r="L2695" s="4"/>
      <c r="M2695" s="12"/>
      <c r="N2695" s="4"/>
      <c r="O2695" s="19"/>
      <c r="P2695" s="12"/>
    </row>
    <row r="2696" spans="11:16" x14ac:dyDescent="0.25">
      <c r="K2696" s="23"/>
      <c r="L2696" s="4"/>
      <c r="M2696" s="12"/>
      <c r="N2696" s="4"/>
      <c r="O2696" s="19"/>
      <c r="P2696" s="12"/>
    </row>
    <row r="2697" spans="11:16" x14ac:dyDescent="0.25">
      <c r="K2697" s="23"/>
      <c r="L2697" s="4"/>
      <c r="M2697" s="12"/>
      <c r="N2697" s="4"/>
      <c r="O2697" s="19"/>
      <c r="P2697" s="12"/>
    </row>
    <row r="2698" spans="11:16" x14ac:dyDescent="0.25">
      <c r="K2698" s="23"/>
      <c r="L2698" s="4"/>
      <c r="M2698" s="12"/>
      <c r="N2698" s="4"/>
      <c r="O2698" s="19"/>
      <c r="P2698" s="12"/>
    </row>
    <row r="2699" spans="11:16" x14ac:dyDescent="0.25">
      <c r="K2699" s="23"/>
      <c r="L2699" s="4"/>
      <c r="M2699" s="12"/>
      <c r="N2699" s="4"/>
      <c r="O2699" s="19"/>
      <c r="P2699" s="12"/>
    </row>
    <row r="2700" spans="11:16" x14ac:dyDescent="0.25">
      <c r="K2700" s="23"/>
      <c r="L2700" s="4"/>
      <c r="M2700" s="12"/>
      <c r="N2700" s="4"/>
      <c r="O2700" s="19"/>
      <c r="P2700" s="12"/>
    </row>
    <row r="2701" spans="11:16" x14ac:dyDescent="0.25">
      <c r="K2701" s="23"/>
      <c r="L2701" s="4"/>
      <c r="M2701" s="12"/>
      <c r="N2701" s="4"/>
      <c r="O2701" s="19"/>
      <c r="P2701" s="12"/>
    </row>
    <row r="2702" spans="11:16" x14ac:dyDescent="0.25">
      <c r="K2702" s="23"/>
      <c r="L2702" s="4"/>
      <c r="M2702" s="12"/>
      <c r="N2702" s="4"/>
      <c r="O2702" s="19"/>
      <c r="P2702" s="12"/>
    </row>
    <row r="2703" spans="11:16" x14ac:dyDescent="0.25">
      <c r="K2703" s="23"/>
      <c r="L2703" s="4"/>
      <c r="M2703" s="12"/>
      <c r="N2703" s="4"/>
      <c r="O2703" s="19"/>
      <c r="P2703" s="12"/>
    </row>
    <row r="2704" spans="11:16" x14ac:dyDescent="0.25">
      <c r="K2704" s="23"/>
      <c r="L2704" s="4"/>
      <c r="M2704" s="12"/>
      <c r="N2704" s="4"/>
      <c r="O2704" s="19"/>
      <c r="P2704" s="12"/>
    </row>
    <row r="2705" spans="11:16" x14ac:dyDescent="0.25">
      <c r="K2705" s="23"/>
      <c r="L2705" s="4"/>
      <c r="M2705" s="12"/>
      <c r="N2705" s="4"/>
      <c r="O2705" s="19"/>
      <c r="P2705" s="12"/>
    </row>
    <row r="2706" spans="11:16" x14ac:dyDescent="0.25">
      <c r="K2706" s="23"/>
      <c r="L2706" s="4"/>
      <c r="M2706" s="12"/>
      <c r="N2706" s="4"/>
      <c r="O2706" s="19"/>
      <c r="P2706" s="12"/>
    </row>
    <row r="2707" spans="11:16" x14ac:dyDescent="0.25">
      <c r="K2707" s="23"/>
      <c r="L2707" s="4"/>
      <c r="M2707" s="12"/>
      <c r="N2707" s="4"/>
      <c r="O2707" s="19"/>
      <c r="P2707" s="12"/>
    </row>
    <row r="2708" spans="11:16" x14ac:dyDescent="0.25">
      <c r="K2708" s="23"/>
      <c r="L2708" s="4"/>
      <c r="M2708" s="12"/>
      <c r="N2708" s="4"/>
      <c r="O2708" s="19"/>
      <c r="P2708" s="12"/>
    </row>
    <row r="2709" spans="11:16" x14ac:dyDescent="0.25">
      <c r="K2709" s="23"/>
      <c r="L2709" s="4"/>
      <c r="M2709" s="12"/>
      <c r="N2709" s="4"/>
      <c r="O2709" s="19"/>
      <c r="P2709" s="12"/>
    </row>
    <row r="2710" spans="11:16" x14ac:dyDescent="0.25">
      <c r="K2710" s="23"/>
      <c r="L2710" s="4"/>
      <c r="M2710" s="12"/>
      <c r="N2710" s="4"/>
      <c r="O2710" s="19"/>
      <c r="P2710" s="12"/>
    </row>
    <row r="2711" spans="11:16" x14ac:dyDescent="0.25">
      <c r="K2711" s="23"/>
      <c r="L2711" s="4"/>
      <c r="M2711" s="12"/>
      <c r="N2711" s="4"/>
      <c r="O2711" s="19"/>
      <c r="P2711" s="12"/>
    </row>
    <row r="2712" spans="11:16" x14ac:dyDescent="0.25">
      <c r="K2712" s="23"/>
      <c r="L2712" s="4"/>
      <c r="M2712" s="12"/>
      <c r="N2712" s="4"/>
      <c r="O2712" s="19"/>
      <c r="P2712" s="12"/>
    </row>
    <row r="2713" spans="11:16" x14ac:dyDescent="0.25">
      <c r="K2713" s="23"/>
      <c r="L2713" s="4"/>
      <c r="M2713" s="12"/>
      <c r="N2713" s="4"/>
      <c r="O2713" s="19"/>
      <c r="P2713" s="12"/>
    </row>
    <row r="2714" spans="11:16" x14ac:dyDescent="0.25">
      <c r="K2714" s="23"/>
      <c r="L2714" s="4"/>
      <c r="M2714" s="12"/>
      <c r="N2714" s="4"/>
      <c r="O2714" s="19"/>
      <c r="P2714" s="12"/>
    </row>
    <row r="2715" spans="11:16" x14ac:dyDescent="0.25">
      <c r="K2715" s="23"/>
      <c r="L2715" s="4"/>
      <c r="M2715" s="12"/>
      <c r="N2715" s="4"/>
      <c r="O2715" s="19"/>
      <c r="P2715" s="12"/>
    </row>
    <row r="2716" spans="11:16" x14ac:dyDescent="0.25">
      <c r="K2716" s="23"/>
      <c r="L2716" s="4"/>
      <c r="M2716" s="12"/>
      <c r="N2716" s="4"/>
      <c r="O2716" s="19"/>
      <c r="P2716" s="12"/>
    </row>
    <row r="2717" spans="11:16" x14ac:dyDescent="0.25">
      <c r="K2717" s="23"/>
      <c r="L2717" s="4"/>
      <c r="M2717" s="12"/>
      <c r="N2717" s="4"/>
      <c r="O2717" s="19"/>
      <c r="P2717" s="12"/>
    </row>
    <row r="2718" spans="11:16" x14ac:dyDescent="0.25">
      <c r="K2718" s="23"/>
      <c r="L2718" s="4"/>
      <c r="M2718" s="12"/>
      <c r="N2718" s="4"/>
      <c r="O2718" s="19"/>
      <c r="P2718" s="12"/>
    </row>
    <row r="2719" spans="11:16" x14ac:dyDescent="0.25">
      <c r="K2719" s="23"/>
      <c r="L2719" s="4"/>
      <c r="M2719" s="12"/>
      <c r="N2719" s="4"/>
      <c r="O2719" s="19"/>
      <c r="P2719" s="12"/>
    </row>
    <row r="2720" spans="11:16" x14ac:dyDescent="0.25">
      <c r="K2720" s="23"/>
      <c r="L2720" s="4"/>
      <c r="M2720" s="12"/>
      <c r="N2720" s="4"/>
      <c r="O2720" s="19"/>
      <c r="P2720" s="12"/>
    </row>
    <row r="2721" spans="11:16" x14ac:dyDescent="0.25">
      <c r="K2721" s="23"/>
      <c r="L2721" s="4"/>
      <c r="M2721" s="12"/>
      <c r="N2721" s="4"/>
      <c r="O2721" s="19"/>
      <c r="P2721" s="12"/>
    </row>
    <row r="2722" spans="11:16" x14ac:dyDescent="0.25">
      <c r="K2722" s="23"/>
      <c r="L2722" s="4"/>
      <c r="M2722" s="12"/>
      <c r="N2722" s="4"/>
      <c r="O2722" s="19"/>
      <c r="P2722" s="12"/>
    </row>
    <row r="2723" spans="11:16" x14ac:dyDescent="0.25">
      <c r="K2723" s="23"/>
      <c r="L2723" s="4"/>
      <c r="M2723" s="12"/>
      <c r="N2723" s="4"/>
      <c r="O2723" s="19"/>
      <c r="P2723" s="12"/>
    </row>
    <row r="2724" spans="11:16" x14ac:dyDescent="0.25">
      <c r="K2724" s="23"/>
      <c r="L2724" s="4"/>
      <c r="M2724" s="12"/>
      <c r="N2724" s="4"/>
      <c r="O2724" s="19"/>
      <c r="P2724" s="12"/>
    </row>
    <row r="2725" spans="11:16" x14ac:dyDescent="0.25">
      <c r="K2725" s="23"/>
      <c r="L2725" s="4"/>
      <c r="M2725" s="12"/>
      <c r="N2725" s="4"/>
      <c r="O2725" s="19"/>
      <c r="P2725" s="12"/>
    </row>
    <row r="2726" spans="11:16" x14ac:dyDescent="0.25">
      <c r="K2726" s="23"/>
      <c r="L2726" s="4"/>
      <c r="M2726" s="12"/>
      <c r="N2726" s="4"/>
      <c r="O2726" s="19"/>
      <c r="P2726" s="12"/>
    </row>
    <row r="2727" spans="11:16" x14ac:dyDescent="0.25">
      <c r="K2727" s="23"/>
      <c r="L2727" s="4"/>
      <c r="M2727" s="12"/>
      <c r="N2727" s="4"/>
      <c r="O2727" s="19"/>
      <c r="P2727" s="12"/>
    </row>
    <row r="2728" spans="11:16" x14ac:dyDescent="0.25">
      <c r="K2728" s="23"/>
      <c r="L2728" s="4"/>
      <c r="M2728" s="12"/>
      <c r="N2728" s="4"/>
      <c r="O2728" s="19"/>
      <c r="P2728" s="12"/>
    </row>
    <row r="2729" spans="11:16" x14ac:dyDescent="0.25">
      <c r="K2729" s="23"/>
      <c r="L2729" s="4"/>
      <c r="M2729" s="12"/>
      <c r="N2729" s="4"/>
      <c r="O2729" s="19"/>
      <c r="P2729" s="12"/>
    </row>
    <row r="2730" spans="11:16" x14ac:dyDescent="0.25">
      <c r="K2730" s="23"/>
      <c r="L2730" s="4"/>
      <c r="M2730" s="12"/>
      <c r="N2730" s="4"/>
      <c r="O2730" s="19"/>
      <c r="P2730" s="12"/>
    </row>
    <row r="2731" spans="11:16" x14ac:dyDescent="0.25">
      <c r="K2731" s="23"/>
      <c r="L2731" s="4"/>
      <c r="M2731" s="12"/>
      <c r="N2731" s="4"/>
      <c r="O2731" s="19"/>
      <c r="P2731" s="12"/>
    </row>
    <row r="2732" spans="11:16" x14ac:dyDescent="0.25">
      <c r="K2732" s="23"/>
      <c r="L2732" s="4"/>
      <c r="M2732" s="12"/>
      <c r="N2732" s="4"/>
      <c r="O2732" s="19"/>
      <c r="P2732" s="12"/>
    </row>
    <row r="2733" spans="11:16" x14ac:dyDescent="0.25">
      <c r="K2733" s="23"/>
      <c r="L2733" s="4"/>
      <c r="M2733" s="12"/>
      <c r="N2733" s="4"/>
      <c r="O2733" s="19"/>
      <c r="P2733" s="12"/>
    </row>
    <row r="2734" spans="11:16" x14ac:dyDescent="0.25">
      <c r="K2734" s="23"/>
      <c r="L2734" s="4"/>
      <c r="M2734" s="12"/>
      <c r="N2734" s="4"/>
      <c r="O2734" s="19"/>
      <c r="P2734" s="12"/>
    </row>
    <row r="2735" spans="11:16" x14ac:dyDescent="0.25">
      <c r="K2735" s="23"/>
      <c r="L2735" s="4"/>
      <c r="M2735" s="12"/>
      <c r="N2735" s="4"/>
      <c r="O2735" s="19"/>
      <c r="P2735" s="12"/>
    </row>
    <row r="2736" spans="11:16" x14ac:dyDescent="0.25">
      <c r="K2736" s="23"/>
      <c r="L2736" s="4"/>
      <c r="M2736" s="12"/>
      <c r="N2736" s="4"/>
      <c r="O2736" s="19"/>
      <c r="P2736" s="12"/>
    </row>
    <row r="2737" spans="11:16" x14ac:dyDescent="0.25">
      <c r="K2737" s="23"/>
      <c r="L2737" s="4"/>
      <c r="M2737" s="12"/>
      <c r="N2737" s="4"/>
      <c r="O2737" s="19"/>
      <c r="P2737" s="12"/>
    </row>
    <row r="2738" spans="11:16" x14ac:dyDescent="0.25">
      <c r="K2738" s="23"/>
      <c r="L2738" s="4"/>
      <c r="M2738" s="12"/>
      <c r="N2738" s="4"/>
      <c r="O2738" s="19"/>
      <c r="P2738" s="12"/>
    </row>
    <row r="2739" spans="11:16" x14ac:dyDescent="0.25">
      <c r="K2739" s="23"/>
      <c r="L2739" s="4"/>
      <c r="M2739" s="12"/>
      <c r="N2739" s="4"/>
      <c r="O2739" s="19"/>
      <c r="P2739" s="12"/>
    </row>
    <row r="2740" spans="11:16" x14ac:dyDescent="0.25">
      <c r="K2740" s="23"/>
      <c r="L2740" s="4"/>
      <c r="M2740" s="12"/>
      <c r="N2740" s="4"/>
      <c r="O2740" s="19"/>
      <c r="P2740" s="12"/>
    </row>
    <row r="2741" spans="11:16" x14ac:dyDescent="0.25">
      <c r="K2741" s="23"/>
      <c r="L2741" s="4"/>
      <c r="M2741" s="12"/>
      <c r="N2741" s="4"/>
      <c r="O2741" s="19"/>
      <c r="P2741" s="12"/>
    </row>
    <row r="2742" spans="11:16" x14ac:dyDescent="0.25">
      <c r="K2742" s="23"/>
      <c r="L2742" s="4"/>
      <c r="M2742" s="12"/>
      <c r="N2742" s="4"/>
      <c r="O2742" s="19"/>
      <c r="P2742" s="12"/>
    </row>
    <row r="2743" spans="11:16" x14ac:dyDescent="0.25">
      <c r="K2743" s="23"/>
      <c r="L2743" s="4"/>
      <c r="M2743" s="12"/>
      <c r="N2743" s="4"/>
      <c r="O2743" s="19"/>
      <c r="P2743" s="12"/>
    </row>
  </sheetData>
  <mergeCells count="2">
    <mergeCell ref="C174:I176"/>
    <mergeCell ref="C179:I18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0"/>
  <sheetViews>
    <sheetView workbookViewId="0">
      <selection activeCell="A51" sqref="A51"/>
    </sheetView>
  </sheetViews>
  <sheetFormatPr defaultColWidth="9.1796875" defaultRowHeight="11.5" x14ac:dyDescent="0.25"/>
  <cols>
    <col min="1" max="1" width="9.453125" style="1" bestFit="1" customWidth="1"/>
    <col min="2" max="2" width="10" style="1" bestFit="1" customWidth="1"/>
    <col min="3" max="3" width="17.36328125" style="1" bestFit="1" customWidth="1"/>
    <col min="4" max="16384" width="9.1796875" style="1"/>
  </cols>
  <sheetData>
    <row r="1" spans="1:10" ht="12.5" x14ac:dyDescent="0.25">
      <c r="A1" s="34" t="s">
        <v>5</v>
      </c>
      <c r="B1" s="34" t="s">
        <v>30</v>
      </c>
      <c r="C1"/>
      <c r="D1" s="37"/>
      <c r="E1" s="37"/>
      <c r="F1"/>
    </row>
    <row r="2" spans="1:10" ht="12.5" x14ac:dyDescent="0.25">
      <c r="A2" s="35">
        <v>36526</v>
      </c>
      <c r="B2" s="36">
        <v>-4.2245504746392902E-3</v>
      </c>
      <c r="C2"/>
      <c r="D2" s="81"/>
      <c r="E2"/>
      <c r="F2"/>
      <c r="H2" s="3"/>
      <c r="I2" s="3"/>
      <c r="J2" s="3"/>
    </row>
    <row r="3" spans="1:10" ht="12.5" x14ac:dyDescent="0.25">
      <c r="A3" s="35">
        <v>36557</v>
      </c>
      <c r="B3" s="36">
        <v>-2.9635256608272327E-2</v>
      </c>
      <c r="C3"/>
      <c r="D3" s="81"/>
      <c r="E3"/>
      <c r="F3"/>
      <c r="H3" s="3"/>
      <c r="I3" s="3"/>
      <c r="J3" s="3"/>
    </row>
    <row r="4" spans="1:10" ht="12.5" x14ac:dyDescent="0.25">
      <c r="A4" s="35">
        <v>36586</v>
      </c>
      <c r="B4" s="36">
        <v>-2.780528214718438E-2</v>
      </c>
      <c r="C4"/>
      <c r="D4"/>
      <c r="E4"/>
      <c r="F4"/>
    </row>
    <row r="5" spans="1:10" ht="12.5" x14ac:dyDescent="0.25">
      <c r="A5" s="35">
        <v>36617</v>
      </c>
      <c r="B5" s="36">
        <v>-3.6815025625341072E-2</v>
      </c>
      <c r="C5"/>
      <c r="D5"/>
      <c r="E5"/>
      <c r="F5"/>
    </row>
    <row r="6" spans="1:10" ht="12.5" x14ac:dyDescent="0.25">
      <c r="A6" s="35">
        <v>36647</v>
      </c>
      <c r="B6" s="36">
        <v>1.6934785033875532E-2</v>
      </c>
      <c r="C6"/>
      <c r="D6"/>
      <c r="E6"/>
      <c r="F6"/>
    </row>
    <row r="7" spans="1:10" ht="12.5" x14ac:dyDescent="0.25">
      <c r="A7" s="35">
        <v>36678</v>
      </c>
      <c r="B7" s="36">
        <v>-2.7152858420732746E-2</v>
      </c>
      <c r="C7"/>
      <c r="D7"/>
      <c r="E7"/>
      <c r="F7"/>
    </row>
    <row r="8" spans="1:10" ht="12.5" x14ac:dyDescent="0.25">
      <c r="A8" s="35">
        <v>36708</v>
      </c>
      <c r="B8" s="36">
        <v>-1.3585839389234E-2</v>
      </c>
      <c r="C8"/>
      <c r="D8" s="37"/>
      <c r="E8"/>
      <c r="F8"/>
      <c r="G8" s="36"/>
    </row>
    <row r="9" spans="1:10" ht="12.5" x14ac:dyDescent="0.25">
      <c r="A9" s="35">
        <v>36739</v>
      </c>
      <c r="B9" s="36">
        <v>-2.4507648817737328E-3</v>
      </c>
      <c r="C9"/>
      <c r="D9"/>
      <c r="E9"/>
      <c r="F9"/>
    </row>
    <row r="10" spans="1:10" ht="12.5" x14ac:dyDescent="0.25">
      <c r="A10" s="35">
        <v>36770</v>
      </c>
      <c r="B10" s="36">
        <v>1.7624607643408646E-2</v>
      </c>
      <c r="C10"/>
      <c r="D10"/>
      <c r="E10"/>
      <c r="F10"/>
    </row>
    <row r="11" spans="1:10" ht="12.5" x14ac:dyDescent="0.25">
      <c r="A11" s="35">
        <v>36800</v>
      </c>
      <c r="B11" s="36">
        <v>-1.4373542891350587E-2</v>
      </c>
      <c r="C11"/>
      <c r="D11"/>
      <c r="E11"/>
      <c r="F11"/>
    </row>
    <row r="12" spans="1:10" ht="12.5" x14ac:dyDescent="0.25">
      <c r="A12" s="35">
        <v>36831</v>
      </c>
      <c r="B12" s="36">
        <v>9.983238037619812E-3</v>
      </c>
      <c r="C12"/>
      <c r="D12"/>
      <c r="E12"/>
      <c r="F12"/>
    </row>
    <row r="13" spans="1:10" ht="12.5" x14ac:dyDescent="0.25">
      <c r="A13" s="35">
        <v>36861</v>
      </c>
      <c r="B13" s="36">
        <v>-3.9847212183669167E-3</v>
      </c>
      <c r="C13"/>
      <c r="D13" s="82"/>
      <c r="E13"/>
      <c r="F13"/>
    </row>
    <row r="14" spans="1:10" ht="12.5" x14ac:dyDescent="0.25">
      <c r="A14" s="35">
        <v>36892</v>
      </c>
      <c r="B14" s="36">
        <v>-1.1474069682185629E-2</v>
      </c>
      <c r="C14"/>
      <c r="D14" s="39"/>
      <c r="E14"/>
      <c r="F14"/>
    </row>
    <row r="15" spans="1:10" ht="12.5" x14ac:dyDescent="0.25">
      <c r="A15" s="35">
        <v>36923</v>
      </c>
      <c r="B15" s="36">
        <v>5.2249659817651173E-2</v>
      </c>
      <c r="C15"/>
      <c r="D15"/>
      <c r="E15"/>
      <c r="F15"/>
    </row>
    <row r="16" spans="1:10" ht="12.5" x14ac:dyDescent="0.25">
      <c r="A16" s="35">
        <v>36951</v>
      </c>
      <c r="B16" s="36">
        <v>2.9270977677238155E-2</v>
      </c>
      <c r="C16"/>
      <c r="D16"/>
      <c r="E16"/>
      <c r="F16"/>
    </row>
    <row r="17" spans="1:6" ht="12.5" x14ac:dyDescent="0.25">
      <c r="A17" s="35">
        <v>36982</v>
      </c>
      <c r="B17" s="36">
        <v>4.2548603660959222E-2</v>
      </c>
      <c r="C17"/>
      <c r="D17"/>
      <c r="E17"/>
      <c r="F17"/>
    </row>
    <row r="18" spans="1:6" ht="12.5" x14ac:dyDescent="0.25">
      <c r="A18" s="35">
        <v>37012</v>
      </c>
      <c r="B18" s="36">
        <v>-3.3577701521226834E-2</v>
      </c>
      <c r="C18"/>
      <c r="D18"/>
      <c r="E18"/>
      <c r="F18"/>
    </row>
    <row r="19" spans="1:6" ht="12.5" x14ac:dyDescent="0.25">
      <c r="A19" s="35">
        <v>37043</v>
      </c>
      <c r="B19" s="36">
        <v>4.2360454245257461E-3</v>
      </c>
      <c r="C19"/>
      <c r="D19"/>
      <c r="E19"/>
      <c r="F19"/>
    </row>
    <row r="20" spans="1:6" ht="12.5" x14ac:dyDescent="0.25">
      <c r="A20" s="35">
        <v>37073</v>
      </c>
      <c r="B20" s="36">
        <v>2.8509288183636527E-2</v>
      </c>
      <c r="C20"/>
      <c r="D20"/>
      <c r="E20"/>
      <c r="F20"/>
    </row>
    <row r="21" spans="1:6" ht="12.5" x14ac:dyDescent="0.25">
      <c r="A21" s="35">
        <v>37104</v>
      </c>
      <c r="B21" s="36">
        <v>-1.9756252228982463E-3</v>
      </c>
      <c r="C21"/>
      <c r="D21"/>
      <c r="E21"/>
      <c r="F21"/>
    </row>
    <row r="22" spans="1:6" ht="12.5" x14ac:dyDescent="0.25">
      <c r="A22" s="35">
        <v>37135</v>
      </c>
      <c r="B22" s="36">
        <v>-1.3946299323035212E-2</v>
      </c>
      <c r="C22"/>
      <c r="D22"/>
      <c r="E22"/>
      <c r="F22"/>
    </row>
    <row r="23" spans="1:6" ht="12.5" x14ac:dyDescent="0.25">
      <c r="A23" s="35">
        <v>37165</v>
      </c>
      <c r="B23" s="36">
        <v>-3.3584382123419999E-2</v>
      </c>
      <c r="C23"/>
      <c r="D23"/>
      <c r="E23"/>
      <c r="F23"/>
    </row>
    <row r="24" spans="1:6" ht="12.5" x14ac:dyDescent="0.25">
      <c r="A24" s="35">
        <v>37196</v>
      </c>
      <c r="B24" s="36">
        <v>-1.2001048032843822E-2</v>
      </c>
      <c r="C24"/>
      <c r="D24"/>
      <c r="E24"/>
      <c r="F24"/>
    </row>
    <row r="25" spans="1:6" ht="12.5" x14ac:dyDescent="0.25">
      <c r="A25" s="35">
        <v>37226</v>
      </c>
      <c r="B25" s="36">
        <v>3.1461508326620889E-2</v>
      </c>
      <c r="C25"/>
      <c r="D25"/>
      <c r="E25"/>
      <c r="F25"/>
    </row>
    <row r="26" spans="1:6" ht="12.5" x14ac:dyDescent="0.25">
      <c r="A26" s="35">
        <v>37257</v>
      </c>
      <c r="B26" s="36">
        <v>2.0863860817345089E-2</v>
      </c>
      <c r="C26"/>
      <c r="D26"/>
      <c r="E26"/>
      <c r="F26"/>
    </row>
    <row r="27" spans="1:6" ht="12.5" x14ac:dyDescent="0.25">
      <c r="A27" s="35">
        <v>37288</v>
      </c>
      <c r="B27" s="36">
        <v>-4.0900801014826599E-2</v>
      </c>
      <c r="C27"/>
      <c r="D27"/>
      <c r="E27"/>
      <c r="F27"/>
    </row>
    <row r="28" spans="1:6" ht="12.5" x14ac:dyDescent="0.25">
      <c r="A28" s="35">
        <v>37316</v>
      </c>
      <c r="B28" s="36">
        <v>1.9239007274802593E-2</v>
      </c>
      <c r="C28"/>
      <c r="D28"/>
      <c r="E28"/>
      <c r="F28"/>
    </row>
    <row r="29" spans="1:6" ht="12.5" x14ac:dyDescent="0.25">
      <c r="A29" s="35">
        <v>37347</v>
      </c>
      <c r="B29" s="36">
        <v>-1.5666845827905403E-2</v>
      </c>
      <c r="C29"/>
      <c r="D29"/>
      <c r="E29"/>
      <c r="F29"/>
    </row>
    <row r="30" spans="1:6" ht="12.5" x14ac:dyDescent="0.25">
      <c r="A30" s="35">
        <v>37377</v>
      </c>
      <c r="B30" s="36">
        <v>-1.4701665654459999E-2</v>
      </c>
      <c r="C30"/>
      <c r="D30"/>
      <c r="E30"/>
      <c r="F30"/>
    </row>
    <row r="31" spans="1:6" ht="12.5" x14ac:dyDescent="0.25">
      <c r="A31" s="35">
        <v>37408</v>
      </c>
      <c r="B31" s="36">
        <v>2.5779067384929723E-2</v>
      </c>
      <c r="C31"/>
      <c r="D31"/>
      <c r="E31"/>
      <c r="F31"/>
    </row>
    <row r="32" spans="1:6" ht="12.5" x14ac:dyDescent="0.25">
      <c r="A32" s="35">
        <v>37438</v>
      </c>
      <c r="B32" s="36">
        <v>-1.687736958088178E-2</v>
      </c>
      <c r="C32"/>
      <c r="D32"/>
      <c r="E32"/>
      <c r="F32"/>
    </row>
    <row r="33" spans="1:6" ht="12.5" x14ac:dyDescent="0.25">
      <c r="A33" s="35">
        <v>37469</v>
      </c>
      <c r="B33" s="36">
        <v>-1.5693902383276891E-3</v>
      </c>
      <c r="C33"/>
      <c r="D33"/>
      <c r="E33"/>
      <c r="F33"/>
    </row>
    <row r="34" spans="1:6" ht="12.5" x14ac:dyDescent="0.25">
      <c r="A34" s="35">
        <v>37500</v>
      </c>
      <c r="B34" s="36">
        <v>3.4420229680373719E-2</v>
      </c>
      <c r="C34"/>
      <c r="D34"/>
      <c r="E34"/>
      <c r="F34"/>
    </row>
    <row r="35" spans="1:6" ht="12.5" x14ac:dyDescent="0.25">
      <c r="A35" s="35">
        <v>37530</v>
      </c>
      <c r="B35" s="36">
        <v>1.3415133867568561E-2</v>
      </c>
      <c r="C35"/>
      <c r="D35"/>
      <c r="E35"/>
      <c r="F35"/>
    </row>
    <row r="36" spans="1:6" ht="12.5" x14ac:dyDescent="0.25">
      <c r="A36" s="35">
        <v>37561</v>
      </c>
      <c r="B36" s="36">
        <v>-6.384004173752485E-3</v>
      </c>
      <c r="C36"/>
      <c r="D36"/>
      <c r="E36"/>
      <c r="F36"/>
    </row>
    <row r="37" spans="1:6" ht="12.5" x14ac:dyDescent="0.25">
      <c r="A37" s="35">
        <v>37591</v>
      </c>
      <c r="B37" s="36">
        <v>2.0319915787405475E-2</v>
      </c>
      <c r="C37"/>
      <c r="D37"/>
      <c r="E37"/>
      <c r="F37"/>
    </row>
    <row r="38" spans="1:6" ht="12.5" x14ac:dyDescent="0.25">
      <c r="A38" s="35">
        <v>37622</v>
      </c>
      <c r="B38" s="36">
        <v>-2.5370165900869268E-2</v>
      </c>
      <c r="C38"/>
      <c r="D38"/>
      <c r="E38"/>
      <c r="F38"/>
    </row>
    <row r="39" spans="1:6" ht="12.5" x14ac:dyDescent="0.25">
      <c r="A39" s="35">
        <v>37653</v>
      </c>
      <c r="B39" s="36">
        <v>-1.7599843491631288E-2</v>
      </c>
      <c r="C39"/>
      <c r="D39"/>
      <c r="E39"/>
      <c r="F39"/>
    </row>
    <row r="40" spans="1:6" ht="12.5" x14ac:dyDescent="0.25">
      <c r="A40" s="35">
        <v>37681</v>
      </c>
      <c r="B40" s="36">
        <v>8.9368203870298733E-3</v>
      </c>
      <c r="C40"/>
      <c r="D40"/>
      <c r="E40"/>
      <c r="F40"/>
    </row>
    <row r="41" spans="1:6" ht="12.5" x14ac:dyDescent="0.25">
      <c r="A41" s="35">
        <v>37712</v>
      </c>
      <c r="B41" s="36">
        <v>-1.1583816791468988E-2</v>
      </c>
      <c r="C41"/>
      <c r="D41"/>
      <c r="E41"/>
      <c r="F41"/>
    </row>
    <row r="42" spans="1:6" ht="12.5" x14ac:dyDescent="0.25">
      <c r="A42" s="35">
        <v>37742</v>
      </c>
      <c r="B42" s="36">
        <v>4.5344970101172995E-3</v>
      </c>
      <c r="C42"/>
      <c r="D42"/>
      <c r="E42"/>
      <c r="F42"/>
    </row>
    <row r="43" spans="1:6" ht="12.5" x14ac:dyDescent="0.25">
      <c r="A43" s="35">
        <v>37773</v>
      </c>
      <c r="B43" s="36">
        <v>-8.330089135866036E-3</v>
      </c>
      <c r="C43"/>
      <c r="D43"/>
      <c r="E43"/>
      <c r="F43"/>
    </row>
    <row r="44" spans="1:6" ht="12.5" x14ac:dyDescent="0.25">
      <c r="A44" s="35">
        <v>37803</v>
      </c>
      <c r="B44" s="36">
        <v>1.8299012762067063E-3</v>
      </c>
      <c r="C44"/>
      <c r="D44"/>
      <c r="E44"/>
      <c r="F44"/>
    </row>
    <row r="45" spans="1:6" ht="12.5" x14ac:dyDescent="0.25">
      <c r="A45" s="35">
        <v>37834</v>
      </c>
      <c r="B45" s="36">
        <v>-2.1068411586721115E-2</v>
      </c>
      <c r="C45"/>
      <c r="D45"/>
      <c r="E45"/>
      <c r="F45"/>
    </row>
    <row r="46" spans="1:6" ht="12.5" x14ac:dyDescent="0.25">
      <c r="A46" s="35">
        <v>37865</v>
      </c>
      <c r="B46" s="36">
        <v>-1.2068911632116378E-2</v>
      </c>
      <c r="C46"/>
      <c r="D46"/>
      <c r="E46"/>
      <c r="F46"/>
    </row>
    <row r="47" spans="1:6" ht="12.5" x14ac:dyDescent="0.25">
      <c r="A47" s="35">
        <v>37895</v>
      </c>
      <c r="B47" s="36">
        <v>4.7500992408112265E-2</v>
      </c>
      <c r="C47"/>
      <c r="D47"/>
      <c r="E47"/>
      <c r="F47"/>
    </row>
    <row r="48" spans="1:6" ht="12.5" x14ac:dyDescent="0.25">
      <c r="A48" s="35">
        <v>37926</v>
      </c>
      <c r="B48" s="36">
        <v>3.706197403578855E-2</v>
      </c>
      <c r="C48"/>
      <c r="D48"/>
      <c r="E48"/>
      <c r="F48"/>
    </row>
    <row r="49" spans="1:6" ht="12.5" x14ac:dyDescent="0.25">
      <c r="A49" s="35">
        <v>37956</v>
      </c>
      <c r="B49" s="36">
        <v>2.7832296977140193E-3</v>
      </c>
      <c r="C49"/>
      <c r="D49"/>
      <c r="E49"/>
      <c r="F49"/>
    </row>
    <row r="50" spans="1:6" ht="12.5" x14ac:dyDescent="0.25">
      <c r="A50" s="35">
        <v>37987</v>
      </c>
      <c r="B50" s="36">
        <v>2.8187840528087472E-2</v>
      </c>
      <c r="C50"/>
      <c r="D50"/>
      <c r="E50"/>
      <c r="F50"/>
    </row>
    <row r="51" spans="1:6" ht="12.5" x14ac:dyDescent="0.25">
      <c r="A51" s="35">
        <v>38018</v>
      </c>
      <c r="B51" s="36">
        <v>7.9946963142121623E-4</v>
      </c>
      <c r="C51"/>
      <c r="D51"/>
      <c r="E51"/>
      <c r="F51"/>
    </row>
    <row r="52" spans="1:6" ht="12.5" x14ac:dyDescent="0.25">
      <c r="A52" s="35">
        <v>38047</v>
      </c>
      <c r="B52" s="36">
        <v>2.5387953914767426E-2</v>
      </c>
      <c r="C52"/>
      <c r="D52"/>
      <c r="E52"/>
      <c r="F52"/>
    </row>
    <row r="53" spans="1:6" ht="12.5" x14ac:dyDescent="0.25">
      <c r="A53" s="35">
        <v>38078</v>
      </c>
      <c r="B53" s="36">
        <v>2.4077969187207549E-2</v>
      </c>
      <c r="C53"/>
      <c r="D53"/>
      <c r="E53"/>
      <c r="F53"/>
    </row>
    <row r="54" spans="1:6" ht="12.5" x14ac:dyDescent="0.25">
      <c r="A54" s="35">
        <v>38108</v>
      </c>
      <c r="B54" s="36">
        <v>2.271831931009053E-2</v>
      </c>
      <c r="C54"/>
      <c r="D54"/>
      <c r="E54"/>
      <c r="F54"/>
    </row>
    <row r="55" spans="1:6" ht="12.5" x14ac:dyDescent="0.25">
      <c r="A55" s="35">
        <v>38139</v>
      </c>
      <c r="B55" s="36">
        <v>-2.3320445632287533E-3</v>
      </c>
      <c r="C55"/>
      <c r="D55"/>
      <c r="E55"/>
      <c r="F55"/>
    </row>
    <row r="56" spans="1:6" ht="12.5" x14ac:dyDescent="0.25">
      <c r="A56" s="35">
        <v>38169</v>
      </c>
      <c r="B56" s="36">
        <v>-2.0645200621172564E-2</v>
      </c>
      <c r="C56"/>
      <c r="D56"/>
      <c r="E56"/>
      <c r="F56"/>
    </row>
    <row r="57" spans="1:6" ht="12.5" x14ac:dyDescent="0.25">
      <c r="A57" s="35">
        <v>38200</v>
      </c>
      <c r="B57" s="36">
        <v>-2.5814721442211246E-2</v>
      </c>
      <c r="C57"/>
      <c r="D57"/>
      <c r="E57"/>
      <c r="F57"/>
    </row>
    <row r="58" spans="1:6" ht="12.5" x14ac:dyDescent="0.25">
      <c r="A58" s="35">
        <v>38231</v>
      </c>
      <c r="B58" s="36">
        <v>2.7321491208327681E-2</v>
      </c>
      <c r="C58"/>
      <c r="D58"/>
      <c r="E58"/>
      <c r="F58"/>
    </row>
    <row r="59" spans="1:6" ht="12.5" x14ac:dyDescent="0.25">
      <c r="A59" s="35">
        <v>38261</v>
      </c>
      <c r="B59" s="36">
        <v>4.4555899214238134E-3</v>
      </c>
      <c r="C59"/>
      <c r="D59"/>
      <c r="E59"/>
      <c r="F59"/>
    </row>
    <row r="60" spans="1:6" ht="12.5" x14ac:dyDescent="0.25">
      <c r="A60" s="35">
        <v>38292</v>
      </c>
      <c r="B60" s="36">
        <v>-1.815941812399435E-2</v>
      </c>
      <c r="C60"/>
      <c r="D60"/>
      <c r="E60"/>
      <c r="F60"/>
    </row>
    <row r="61" spans="1:6" ht="12.5" x14ac:dyDescent="0.25">
      <c r="A61" s="35">
        <v>38322</v>
      </c>
      <c r="B61" s="36">
        <v>-2.4745209814149654E-3</v>
      </c>
      <c r="C61"/>
      <c r="D61"/>
      <c r="E61"/>
      <c r="F61"/>
    </row>
    <row r="62" spans="1:6" ht="12.5" x14ac:dyDescent="0.25">
      <c r="A62" s="35">
        <v>38353</v>
      </c>
      <c r="B62" s="36">
        <v>-3.9828148189589505E-3</v>
      </c>
      <c r="C62"/>
      <c r="D62"/>
      <c r="E62"/>
      <c r="F62"/>
    </row>
    <row r="63" spans="1:6" ht="12.5" x14ac:dyDescent="0.25">
      <c r="A63" s="35">
        <v>38384</v>
      </c>
      <c r="B63" s="36">
        <v>-2.5768750862192227E-2</v>
      </c>
      <c r="C63"/>
      <c r="D63"/>
      <c r="E63"/>
      <c r="F63"/>
    </row>
    <row r="64" spans="1:6" ht="12.5" x14ac:dyDescent="0.25">
      <c r="A64" s="35">
        <v>38412</v>
      </c>
      <c r="B64" s="36">
        <v>1.5738485279435693E-2</v>
      </c>
      <c r="C64"/>
      <c r="D64"/>
      <c r="E64"/>
      <c r="F64"/>
    </row>
    <row r="65" spans="1:6" ht="12.5" x14ac:dyDescent="0.25">
      <c r="A65" s="35">
        <v>38443</v>
      </c>
      <c r="B65" s="36">
        <v>-1.5624115054551562E-2</v>
      </c>
      <c r="C65"/>
      <c r="D65"/>
      <c r="E65"/>
      <c r="F65"/>
    </row>
    <row r="66" spans="1:6" ht="12.5" x14ac:dyDescent="0.25">
      <c r="A66" s="35">
        <v>38473</v>
      </c>
      <c r="B66" s="36">
        <v>3.0179363112983327E-3</v>
      </c>
      <c r="C66"/>
      <c r="D66"/>
      <c r="E66"/>
      <c r="F66"/>
    </row>
    <row r="67" spans="1:6" ht="12.5" x14ac:dyDescent="0.25">
      <c r="A67" s="35">
        <v>38504</v>
      </c>
      <c r="B67" s="36">
        <v>-2.1390846724484206E-3</v>
      </c>
      <c r="C67"/>
      <c r="D67"/>
      <c r="E67"/>
      <c r="F67"/>
    </row>
    <row r="68" spans="1:6" ht="12.5" x14ac:dyDescent="0.25">
      <c r="A68" s="35">
        <v>38534</v>
      </c>
      <c r="B68" s="36">
        <v>-2.9589116793981927E-2</v>
      </c>
      <c r="C68"/>
      <c r="D68"/>
      <c r="E68"/>
      <c r="F68"/>
    </row>
    <row r="69" spans="1:6" ht="12.5" x14ac:dyDescent="0.25">
      <c r="A69" s="35">
        <v>38565</v>
      </c>
      <c r="B69" s="36">
        <v>-5.1573216430788604E-3</v>
      </c>
      <c r="C69"/>
      <c r="D69"/>
      <c r="E69"/>
      <c r="F69"/>
    </row>
    <row r="70" spans="1:6" ht="12.5" x14ac:dyDescent="0.25">
      <c r="A70" s="35">
        <v>38596</v>
      </c>
      <c r="B70" s="36">
        <v>2.1598334358553201E-2</v>
      </c>
      <c r="C70"/>
      <c r="D70"/>
      <c r="E70"/>
      <c r="F70"/>
    </row>
    <row r="71" spans="1:6" ht="12.5" x14ac:dyDescent="0.25">
      <c r="A71" s="35">
        <v>38626</v>
      </c>
      <c r="B71" s="36">
        <v>-6.3668252332000188E-4</v>
      </c>
      <c r="C71"/>
      <c r="D71"/>
      <c r="E71"/>
      <c r="F71"/>
    </row>
    <row r="72" spans="1:6" ht="12.5" x14ac:dyDescent="0.25">
      <c r="A72" s="35">
        <v>38657</v>
      </c>
      <c r="B72" s="36">
        <v>3.0203378526728348E-3</v>
      </c>
      <c r="C72"/>
      <c r="D72"/>
      <c r="E72"/>
      <c r="F72"/>
    </row>
    <row r="73" spans="1:6" ht="12.5" x14ac:dyDescent="0.25">
      <c r="A73" s="35">
        <v>38687</v>
      </c>
      <c r="B73" s="36">
        <v>3.0326072071865402E-2</v>
      </c>
      <c r="C73"/>
      <c r="D73"/>
      <c r="E73"/>
      <c r="F73"/>
    </row>
    <row r="74" spans="1:6" ht="12.5" x14ac:dyDescent="0.25">
      <c r="A74" s="35">
        <v>38718</v>
      </c>
      <c r="B74" s="36">
        <v>1.5994895573284745E-2</v>
      </c>
      <c r="C74"/>
      <c r="D74"/>
      <c r="E74"/>
      <c r="F74"/>
    </row>
    <row r="75" spans="1:6" ht="12.5" x14ac:dyDescent="0.25">
      <c r="A75" s="35">
        <v>38749</v>
      </c>
      <c r="B75" s="36">
        <v>-2.0124977881436416E-2</v>
      </c>
      <c r="C75"/>
      <c r="D75"/>
      <c r="E75"/>
      <c r="F75"/>
    </row>
    <row r="76" spans="1:6" ht="12.5" x14ac:dyDescent="0.25">
      <c r="A76" s="35">
        <v>38777</v>
      </c>
      <c r="B76" s="36">
        <v>-1.9270206853814295E-2</v>
      </c>
      <c r="C76"/>
      <c r="D76"/>
      <c r="E76"/>
      <c r="F76"/>
    </row>
    <row r="77" spans="1:6" ht="12.5" x14ac:dyDescent="0.25">
      <c r="A77" s="35">
        <v>38808</v>
      </c>
      <c r="B77" s="36">
        <v>-1.0424402128585896E-2</v>
      </c>
      <c r="C77"/>
      <c r="D77"/>
      <c r="E77"/>
      <c r="F77"/>
    </row>
    <row r="78" spans="1:6" ht="12.5" x14ac:dyDescent="0.25">
      <c r="A78" s="35">
        <v>38838</v>
      </c>
      <c r="B78" s="36">
        <v>-1.8933753193892361E-3</v>
      </c>
      <c r="C78"/>
      <c r="D78"/>
      <c r="E78"/>
      <c r="F78"/>
    </row>
    <row r="79" spans="1:6" ht="12.5" x14ac:dyDescent="0.25">
      <c r="A79" s="35">
        <v>38869</v>
      </c>
      <c r="B79" s="36">
        <v>6.6635206407092079E-3</v>
      </c>
      <c r="C79"/>
      <c r="D79"/>
      <c r="E79"/>
      <c r="F79"/>
    </row>
    <row r="80" spans="1:6" ht="12.5" x14ac:dyDescent="0.25">
      <c r="A80" s="35">
        <v>38899</v>
      </c>
      <c r="B80" s="36">
        <v>-6.3129471386974192E-3</v>
      </c>
      <c r="C80"/>
      <c r="D80"/>
      <c r="E80"/>
      <c r="F80"/>
    </row>
    <row r="81" spans="1:6" ht="12.5" x14ac:dyDescent="0.25">
      <c r="A81" s="35">
        <v>38930</v>
      </c>
      <c r="B81" s="36">
        <v>4.5186560797763287E-2</v>
      </c>
      <c r="C81"/>
      <c r="D81"/>
      <c r="E81"/>
      <c r="F81"/>
    </row>
    <row r="82" spans="1:6" ht="12.5" x14ac:dyDescent="0.25">
      <c r="A82" s="35">
        <v>38961</v>
      </c>
      <c r="B82" s="36">
        <v>1.3865533929187426E-2</v>
      </c>
      <c r="C82"/>
      <c r="D82"/>
      <c r="E82"/>
      <c r="F82"/>
    </row>
    <row r="83" spans="1:6" ht="12.5" x14ac:dyDescent="0.25">
      <c r="A83" s="35">
        <v>38991</v>
      </c>
      <c r="B83" s="36">
        <v>6.9499951633271648E-3</v>
      </c>
      <c r="C83"/>
      <c r="D83"/>
      <c r="E83"/>
      <c r="F83"/>
    </row>
    <row r="84" spans="1:6" ht="12.5" x14ac:dyDescent="0.25">
      <c r="A84" s="35">
        <v>39022</v>
      </c>
      <c r="B84" s="36">
        <v>6.0747330403116088E-3</v>
      </c>
      <c r="C84"/>
      <c r="D84"/>
      <c r="E84"/>
      <c r="F84"/>
    </row>
    <row r="85" spans="1:6" ht="12.5" x14ac:dyDescent="0.25">
      <c r="A85" s="35">
        <v>39052</v>
      </c>
      <c r="B85" s="36">
        <v>2.5665797661863946E-2</v>
      </c>
      <c r="C85"/>
      <c r="D85"/>
      <c r="E85"/>
      <c r="F85"/>
    </row>
    <row r="86" spans="1:6" ht="12.5" x14ac:dyDescent="0.25">
      <c r="A86" s="35">
        <v>39083</v>
      </c>
      <c r="B86" s="36">
        <v>4.5949236992321049E-2</v>
      </c>
      <c r="C86"/>
      <c r="D86"/>
      <c r="E86"/>
      <c r="F86"/>
    </row>
    <row r="87" spans="1:6" ht="12.5" x14ac:dyDescent="0.25">
      <c r="A87" s="35">
        <v>39114</v>
      </c>
      <c r="B87" s="36">
        <v>1.9092410616729939E-2</v>
      </c>
      <c r="C87"/>
      <c r="D87"/>
      <c r="E87"/>
      <c r="F87"/>
    </row>
    <row r="88" spans="1:6" ht="12.5" x14ac:dyDescent="0.25">
      <c r="A88" s="35">
        <v>39142</v>
      </c>
      <c r="B88" s="36">
        <v>2.752643136260105E-2</v>
      </c>
      <c r="C88"/>
      <c r="D88"/>
      <c r="E88"/>
      <c r="F88"/>
    </row>
    <row r="89" spans="1:6" ht="12.5" x14ac:dyDescent="0.25">
      <c r="A89" s="35">
        <v>39173</v>
      </c>
      <c r="B89" s="36">
        <v>2.2752735480665063E-2</v>
      </c>
      <c r="C89"/>
      <c r="D89"/>
      <c r="E89"/>
      <c r="F89"/>
    </row>
    <row r="90" spans="1:6" ht="12.5" x14ac:dyDescent="0.25">
      <c r="A90" s="35">
        <v>39203</v>
      </c>
      <c r="B90" s="36">
        <v>-4.4598348722340003E-2</v>
      </c>
      <c r="C90"/>
      <c r="D90"/>
      <c r="E90"/>
      <c r="F90"/>
    </row>
    <row r="91" spans="1:6" ht="12.5" x14ac:dyDescent="0.25">
      <c r="A91" s="35">
        <v>39234</v>
      </c>
      <c r="B91" s="36">
        <v>-5.6777895825260456E-4</v>
      </c>
      <c r="C91"/>
      <c r="D91"/>
      <c r="E91"/>
      <c r="F91"/>
    </row>
    <row r="92" spans="1:6" ht="12.5" x14ac:dyDescent="0.25">
      <c r="A92" s="35">
        <v>39264</v>
      </c>
      <c r="B92" s="36">
        <v>-1.5801189705071755E-2</v>
      </c>
      <c r="C92"/>
      <c r="D92"/>
      <c r="E92"/>
      <c r="F92"/>
    </row>
    <row r="93" spans="1:6" ht="12.5" x14ac:dyDescent="0.25">
      <c r="A93" s="35">
        <v>39295</v>
      </c>
      <c r="B93" s="36">
        <v>1.2736765294935861E-2</v>
      </c>
      <c r="C93"/>
      <c r="D93"/>
      <c r="E93"/>
      <c r="F93"/>
    </row>
    <row r="94" spans="1:6" ht="12.5" x14ac:dyDescent="0.25">
      <c r="A94" s="35">
        <v>39326</v>
      </c>
      <c r="B94" s="36">
        <v>2.5341477073256898E-2</v>
      </c>
      <c r="C94"/>
      <c r="D94"/>
      <c r="E94"/>
      <c r="F94"/>
    </row>
    <row r="95" spans="1:6" ht="12.5" x14ac:dyDescent="0.25">
      <c r="A95" s="35">
        <v>39356</v>
      </c>
      <c r="B95" s="36">
        <v>-4.2837583741889999E-2</v>
      </c>
      <c r="C95"/>
      <c r="D95"/>
      <c r="E95"/>
      <c r="F95"/>
    </row>
    <row r="96" spans="1:6" ht="12.5" x14ac:dyDescent="0.25">
      <c r="A96" s="35">
        <v>39387</v>
      </c>
      <c r="B96" s="36">
        <v>1.079493660788342E-2</v>
      </c>
      <c r="C96"/>
      <c r="D96"/>
      <c r="E96"/>
      <c r="F96"/>
    </row>
    <row r="97" spans="1:6" ht="12.5" x14ac:dyDescent="0.25">
      <c r="A97" s="35">
        <v>39417</v>
      </c>
      <c r="B97" s="36">
        <v>2.1511345694430195E-3</v>
      </c>
      <c r="C97"/>
      <c r="D97"/>
      <c r="E97"/>
      <c r="F97"/>
    </row>
    <row r="98" spans="1:6" ht="12.5" x14ac:dyDescent="0.25">
      <c r="A98" s="35">
        <v>39448</v>
      </c>
      <c r="B98" s="36">
        <v>-8.1549927165354245E-3</v>
      </c>
      <c r="C98"/>
      <c r="D98"/>
      <c r="E98"/>
      <c r="F98"/>
    </row>
    <row r="99" spans="1:6" ht="12.5" x14ac:dyDescent="0.25">
      <c r="A99" s="35">
        <v>39479</v>
      </c>
      <c r="B99" s="36">
        <v>5.2387539184269504E-4</v>
      </c>
      <c r="C99"/>
      <c r="D99"/>
      <c r="E99"/>
      <c r="F99"/>
    </row>
    <row r="100" spans="1:6" ht="12.5" x14ac:dyDescent="0.25">
      <c r="A100" s="35">
        <v>39508</v>
      </c>
      <c r="B100" s="36">
        <v>3.46341815083469E-3</v>
      </c>
      <c r="C100"/>
      <c r="D100"/>
      <c r="E100"/>
      <c r="F100"/>
    </row>
    <row r="101" spans="1:6" ht="12.5" x14ac:dyDescent="0.25">
      <c r="A101" s="35">
        <v>39539</v>
      </c>
      <c r="B101" s="36">
        <v>-1.9567657213329762E-2</v>
      </c>
      <c r="C101"/>
      <c r="D101"/>
      <c r="E101"/>
      <c r="F101"/>
    </row>
    <row r="102" spans="1:6" ht="12.5" x14ac:dyDescent="0.25">
      <c r="A102" s="35">
        <v>39569</v>
      </c>
      <c r="B102" s="36">
        <v>-2.4402879446730938E-3</v>
      </c>
      <c r="C102"/>
      <c r="D102"/>
      <c r="E102"/>
      <c r="F102"/>
    </row>
    <row r="103" spans="1:6" ht="12.5" x14ac:dyDescent="0.25">
      <c r="A103" s="35">
        <v>39600</v>
      </c>
      <c r="B103" s="36">
        <v>2.6227975350714215E-2</v>
      </c>
      <c r="C103"/>
      <c r="D103"/>
      <c r="E103"/>
      <c r="F103"/>
    </row>
    <row r="104" spans="1:6" ht="12.5" x14ac:dyDescent="0.25">
      <c r="A104" s="35">
        <v>39630</v>
      </c>
      <c r="B104" s="36">
        <v>1.2737426648896634E-2</v>
      </c>
      <c r="C104"/>
      <c r="D104"/>
      <c r="E104"/>
      <c r="F104"/>
    </row>
    <row r="105" spans="1:6" ht="12.5" x14ac:dyDescent="0.25">
      <c r="A105" s="35">
        <v>39661</v>
      </c>
      <c r="B105" s="36">
        <v>3.6329991463309608E-3</v>
      </c>
      <c r="C105"/>
      <c r="D105"/>
      <c r="E105"/>
      <c r="F105"/>
    </row>
    <row r="106" spans="1:6" ht="12.5" x14ac:dyDescent="0.25">
      <c r="A106" s="35">
        <v>39692</v>
      </c>
      <c r="B106" s="36">
        <v>4.6752130982689599E-2</v>
      </c>
      <c r="C106"/>
      <c r="D106"/>
      <c r="E106"/>
      <c r="F106"/>
    </row>
    <row r="107" spans="1:6" ht="12.5" x14ac:dyDescent="0.25">
      <c r="A107" s="35">
        <v>39722</v>
      </c>
      <c r="B107" s="36">
        <v>2.4430996808311511E-2</v>
      </c>
      <c r="C107"/>
      <c r="D107"/>
      <c r="E107"/>
      <c r="F107"/>
    </row>
    <row r="108" spans="1:6" ht="12.5" x14ac:dyDescent="0.25">
      <c r="A108" s="35">
        <v>39753</v>
      </c>
      <c r="B108" s="36">
        <v>2.5820455485417702E-2</v>
      </c>
      <c r="C108"/>
      <c r="D108"/>
      <c r="E108"/>
      <c r="F108"/>
    </row>
    <row r="109" spans="1:6" ht="12.5" x14ac:dyDescent="0.25">
      <c r="A109" s="35">
        <v>39783</v>
      </c>
      <c r="B109" s="36">
        <v>2.1481804285292817E-2</v>
      </c>
      <c r="C109"/>
      <c r="D109"/>
      <c r="E109"/>
      <c r="F109"/>
    </row>
    <row r="110" spans="1:6" ht="12.5" x14ac:dyDescent="0.25">
      <c r="A110" s="35">
        <v>39814</v>
      </c>
      <c r="B110" s="36">
        <v>1.3488018597008777E-2</v>
      </c>
      <c r="C110"/>
      <c r="D110"/>
      <c r="E110"/>
      <c r="F110"/>
    </row>
    <row r="111" spans="1:6" ht="12.5" x14ac:dyDescent="0.25">
      <c r="A111" s="35">
        <v>39845</v>
      </c>
      <c r="B111" s="36">
        <v>2.8980668626284078E-2</v>
      </c>
      <c r="C111"/>
      <c r="D111"/>
      <c r="E111"/>
      <c r="F111"/>
    </row>
    <row r="112" spans="1:6" ht="12.5" x14ac:dyDescent="0.25">
      <c r="A112" s="35">
        <v>39873</v>
      </c>
      <c r="B112" s="36">
        <v>2.4990636573315267E-2</v>
      </c>
      <c r="C112"/>
      <c r="D112"/>
      <c r="E112"/>
      <c r="F112"/>
    </row>
    <row r="113" spans="1:6" ht="12.5" x14ac:dyDescent="0.25">
      <c r="A113" s="35">
        <v>39904</v>
      </c>
      <c r="B113" s="36">
        <v>-9.191161652435902E-3</v>
      </c>
      <c r="C113"/>
      <c r="D113"/>
      <c r="E113"/>
      <c r="F113"/>
    </row>
    <row r="114" spans="1:6" ht="12.5" x14ac:dyDescent="0.25">
      <c r="A114" s="35">
        <v>39934</v>
      </c>
      <c r="B114" s="36">
        <v>-1.4873624237939707E-3</v>
      </c>
      <c r="C114"/>
      <c r="D114"/>
      <c r="E114"/>
      <c r="F114"/>
    </row>
    <row r="115" spans="1:6" ht="12.5" x14ac:dyDescent="0.25">
      <c r="A115" s="35">
        <v>39965</v>
      </c>
      <c r="B115" s="36">
        <v>1.6984890357778504E-2</v>
      </c>
      <c r="C115"/>
      <c r="D115"/>
      <c r="E115"/>
      <c r="F115"/>
    </row>
    <row r="116" spans="1:6" ht="12.5" x14ac:dyDescent="0.25">
      <c r="A116" s="35">
        <v>39995</v>
      </c>
      <c r="B116" s="36">
        <v>1.2400707813859841E-2</v>
      </c>
      <c r="C116"/>
      <c r="D116"/>
      <c r="E116"/>
      <c r="F116"/>
    </row>
    <row r="117" spans="1:6" ht="12.5" x14ac:dyDescent="0.25">
      <c r="A117" s="35">
        <v>40026</v>
      </c>
      <c r="B117" s="36">
        <v>-1.7225032821012645E-2</v>
      </c>
      <c r="C117"/>
      <c r="D117"/>
      <c r="E117"/>
      <c r="F117"/>
    </row>
    <row r="118" spans="1:6" ht="12.5" x14ac:dyDescent="0.25">
      <c r="A118" s="35">
        <v>40057</v>
      </c>
      <c r="B118" s="36">
        <v>2.9381003957369058E-2</v>
      </c>
      <c r="C118"/>
      <c r="D118"/>
      <c r="E118"/>
      <c r="F118"/>
    </row>
    <row r="119" spans="1:6" ht="12.5" x14ac:dyDescent="0.25">
      <c r="A119" s="35">
        <v>40087</v>
      </c>
      <c r="B119" s="36">
        <v>-3.7450074222669723E-2</v>
      </c>
      <c r="C119"/>
      <c r="D119"/>
      <c r="E119"/>
      <c r="F119"/>
    </row>
    <row r="120" spans="1:6" ht="12.5" x14ac:dyDescent="0.25">
      <c r="A120" s="35">
        <v>40118</v>
      </c>
      <c r="B120" s="36">
        <v>-4.3456312945823E-2</v>
      </c>
      <c r="C120"/>
      <c r="D120"/>
      <c r="E120"/>
      <c r="F120"/>
    </row>
    <row r="121" spans="1:6" ht="12.5" x14ac:dyDescent="0.25">
      <c r="A121" s="35">
        <v>40148</v>
      </c>
      <c r="B121" s="36">
        <v>1.6470251395269392E-2</v>
      </c>
      <c r="C121"/>
      <c r="D121"/>
      <c r="E121"/>
      <c r="F121"/>
    </row>
    <row r="122" spans="1:6" ht="12.5" x14ac:dyDescent="0.25">
      <c r="A122" s="35">
        <v>40179</v>
      </c>
      <c r="B122" s="36">
        <v>-6.5408713891033574E-3</v>
      </c>
      <c r="C122"/>
      <c r="D122"/>
      <c r="E122"/>
      <c r="F122"/>
    </row>
    <row r="123" spans="1:6" ht="12.5" x14ac:dyDescent="0.25">
      <c r="A123" s="35">
        <v>40210</v>
      </c>
      <c r="B123" s="36">
        <v>-1.9455835252455596E-2</v>
      </c>
      <c r="C123"/>
      <c r="D123"/>
      <c r="E123"/>
      <c r="F123"/>
    </row>
    <row r="124" spans="1:6" ht="12.5" x14ac:dyDescent="0.25">
      <c r="A124" s="35">
        <v>40238</v>
      </c>
      <c r="B124" s="36">
        <v>-4.0555339843608929E-2</v>
      </c>
      <c r="C124"/>
      <c r="D124"/>
      <c r="E124"/>
      <c r="F124"/>
    </row>
    <row r="125" spans="1:6" ht="12.5" x14ac:dyDescent="0.25">
      <c r="A125" s="35">
        <v>40269</v>
      </c>
      <c r="B125" s="36">
        <v>1.4952923296982258E-2</v>
      </c>
      <c r="C125"/>
      <c r="D125"/>
      <c r="E125"/>
      <c r="F125"/>
    </row>
    <row r="126" spans="1:6" ht="12.5" x14ac:dyDescent="0.25">
      <c r="A126" s="35">
        <v>40299</v>
      </c>
      <c r="B126" s="36">
        <v>1.4774088950426648E-2</v>
      </c>
      <c r="C126"/>
      <c r="D126"/>
      <c r="E126"/>
      <c r="F126"/>
    </row>
    <row r="127" spans="1:6" ht="12.5" x14ac:dyDescent="0.25">
      <c r="A127" s="35">
        <v>40330</v>
      </c>
      <c r="B127" s="36">
        <v>4.3220385262815943E-2</v>
      </c>
      <c r="C127"/>
      <c r="D127"/>
      <c r="E127"/>
      <c r="F127"/>
    </row>
    <row r="128" spans="1:6" ht="12.5" x14ac:dyDescent="0.25">
      <c r="A128" s="35">
        <v>40360</v>
      </c>
      <c r="B128" s="36">
        <v>9.084671943788921E-3</v>
      </c>
      <c r="C128"/>
      <c r="D128"/>
      <c r="E128"/>
      <c r="F128"/>
    </row>
    <row r="129" spans="1:6" ht="12.5" x14ac:dyDescent="0.25">
      <c r="A129" s="35">
        <v>40391</v>
      </c>
      <c r="B129" s="36">
        <v>-1.3185314795765322E-2</v>
      </c>
      <c r="C129"/>
      <c r="D129"/>
      <c r="E129"/>
      <c r="F129"/>
    </row>
    <row r="130" spans="1:6" ht="12.5" x14ac:dyDescent="0.25">
      <c r="A130" s="35">
        <v>40422</v>
      </c>
      <c r="B130" s="36">
        <v>-1.0209135569131245E-2</v>
      </c>
      <c r="C130"/>
      <c r="D130"/>
      <c r="E130"/>
      <c r="F130"/>
    </row>
    <row r="131" spans="1:6" ht="12.5" x14ac:dyDescent="0.25">
      <c r="A131" s="35">
        <v>40452</v>
      </c>
      <c r="B131" s="36">
        <v>1.0622586327130966E-2</v>
      </c>
      <c r="C131"/>
      <c r="D131"/>
      <c r="E131"/>
      <c r="F131"/>
    </row>
    <row r="132" spans="1:6" ht="12.5" x14ac:dyDescent="0.25">
      <c r="A132" s="35">
        <v>40483</v>
      </c>
      <c r="B132" s="36">
        <v>7.0417937828608057E-2</v>
      </c>
      <c r="C132"/>
      <c r="D132"/>
      <c r="E132"/>
      <c r="F132"/>
    </row>
    <row r="133" spans="1:6" ht="12.5" x14ac:dyDescent="0.25">
      <c r="A133" s="35">
        <v>40513</v>
      </c>
      <c r="B133" s="36">
        <v>2.9320574582036678E-2</v>
      </c>
      <c r="C133"/>
      <c r="D133"/>
      <c r="E133"/>
      <c r="F133"/>
    </row>
    <row r="134" spans="1:6" ht="12.5" x14ac:dyDescent="0.25">
      <c r="A134" s="35">
        <v>40544</v>
      </c>
      <c r="B134" s="36">
        <v>3.1734545331651993E-2</v>
      </c>
      <c r="C134"/>
      <c r="D134"/>
      <c r="E134"/>
      <c r="F134"/>
    </row>
    <row r="135" spans="1:6" ht="12.5" x14ac:dyDescent="0.25">
      <c r="A135" s="35">
        <v>40575</v>
      </c>
      <c r="B135" s="36">
        <v>2.4220246179184977E-2</v>
      </c>
      <c r="C135"/>
      <c r="D135"/>
      <c r="E135"/>
      <c r="F135"/>
    </row>
    <row r="136" spans="1:6" ht="12.5" x14ac:dyDescent="0.25">
      <c r="A136" s="35">
        <v>40603</v>
      </c>
      <c r="B136" s="36">
        <v>-2.4753563108039833E-2</v>
      </c>
      <c r="C136"/>
      <c r="D136"/>
      <c r="E136"/>
      <c r="F136"/>
    </row>
    <row r="137" spans="1:6" ht="12.5" x14ac:dyDescent="0.25">
      <c r="A137" s="35">
        <v>40634</v>
      </c>
      <c r="B137" s="36">
        <v>1.6853945850870404E-2</v>
      </c>
      <c r="C137"/>
      <c r="D137"/>
      <c r="E137"/>
      <c r="F137"/>
    </row>
    <row r="138" spans="1:6" ht="12.5" x14ac:dyDescent="0.25">
      <c r="A138" s="35">
        <v>40664</v>
      </c>
      <c r="B138" s="36">
        <v>5.6712531135165081E-3</v>
      </c>
      <c r="C138"/>
      <c r="D138"/>
      <c r="E138"/>
      <c r="F138"/>
    </row>
    <row r="139" spans="1:6" ht="12.5" x14ac:dyDescent="0.25">
      <c r="A139" s="35">
        <v>40695</v>
      </c>
      <c r="B139" s="36">
        <v>1.1703639452982603E-2</v>
      </c>
      <c r="C139"/>
      <c r="D139"/>
      <c r="E139"/>
      <c r="F139"/>
    </row>
    <row r="140" spans="1:6" ht="12.5" x14ac:dyDescent="0.25">
      <c r="A140" s="35">
        <v>40725</v>
      </c>
      <c r="B140" s="36">
        <v>1.6743539398125134E-4</v>
      </c>
      <c r="C140"/>
      <c r="D140"/>
      <c r="E140"/>
      <c r="F140"/>
    </row>
    <row r="141" spans="1:6" ht="12.5" x14ac:dyDescent="0.25">
      <c r="A141" s="35">
        <v>40756</v>
      </c>
      <c r="B141" s="36">
        <v>1.4037018812199983E-2</v>
      </c>
      <c r="C141"/>
      <c r="D141"/>
      <c r="E141"/>
      <c r="F141"/>
    </row>
    <row r="142" spans="1:6" ht="12.5" x14ac:dyDescent="0.25">
      <c r="A142" s="35">
        <v>40787</v>
      </c>
      <c r="B142" s="36">
        <v>9.7484034547006115E-3</v>
      </c>
      <c r="C142"/>
      <c r="D142"/>
      <c r="E142"/>
      <c r="F142"/>
    </row>
    <row r="143" spans="1:6" ht="12.5" x14ac:dyDescent="0.25">
      <c r="A143" s="35">
        <v>40817</v>
      </c>
      <c r="B143" s="36">
        <v>-5.3910920491057664E-3</v>
      </c>
      <c r="C143"/>
      <c r="D143"/>
      <c r="E143"/>
      <c r="F143"/>
    </row>
    <row r="144" spans="1:6" ht="12.5" x14ac:dyDescent="0.25">
      <c r="A144" s="35">
        <v>40848</v>
      </c>
      <c r="B144" s="36">
        <v>1.5119415845235008E-2</v>
      </c>
      <c r="C144"/>
      <c r="D144"/>
      <c r="E144"/>
      <c r="F144"/>
    </row>
    <row r="145" spans="1:6" ht="12.5" x14ac:dyDescent="0.25">
      <c r="A145" s="35">
        <v>40878</v>
      </c>
      <c r="B145" s="36">
        <v>-5.4396176750708541E-3</v>
      </c>
      <c r="C145"/>
      <c r="D145"/>
      <c r="E145"/>
      <c r="F145"/>
    </row>
    <row r="146" spans="1:6" ht="12.5" x14ac:dyDescent="0.25">
      <c r="A146" s="35">
        <v>40909</v>
      </c>
      <c r="B146" s="36">
        <v>1.0571839613804318E-2</v>
      </c>
      <c r="C146"/>
      <c r="D146"/>
      <c r="E146"/>
      <c r="F146"/>
    </row>
    <row r="147" spans="1:6" ht="12.5" x14ac:dyDescent="0.25">
      <c r="A147" s="35">
        <v>40940</v>
      </c>
      <c r="B147" s="36">
        <v>-4.1476127763307814E-2</v>
      </c>
      <c r="C147"/>
      <c r="D147"/>
      <c r="E147"/>
      <c r="F147"/>
    </row>
    <row r="148" spans="1:6" ht="12.5" x14ac:dyDescent="0.25">
      <c r="A148" s="35">
        <v>40969</v>
      </c>
      <c r="B148" s="36">
        <v>4.673677666471851E-3</v>
      </c>
      <c r="C148"/>
      <c r="D148"/>
      <c r="E148"/>
      <c r="F148"/>
    </row>
    <row r="149" spans="1:6" ht="12.5" x14ac:dyDescent="0.25">
      <c r="A149" s="35">
        <v>41000</v>
      </c>
      <c r="B149" s="36">
        <v>-8.6034449470502195E-3</v>
      </c>
      <c r="C149"/>
      <c r="D149"/>
      <c r="E149"/>
      <c r="F149"/>
    </row>
    <row r="150" spans="1:6" ht="12.5" x14ac:dyDescent="0.25">
      <c r="A150" s="35">
        <v>41030</v>
      </c>
      <c r="B150" s="36">
        <v>-2.2878358880067371E-2</v>
      </c>
      <c r="C150"/>
      <c r="D150"/>
      <c r="E150"/>
      <c r="F150"/>
    </row>
    <row r="151" spans="1:6" ht="12.5" x14ac:dyDescent="0.25">
      <c r="A151" s="35">
        <v>41061</v>
      </c>
      <c r="B151" s="36">
        <v>3.4387007940021369E-3</v>
      </c>
      <c r="C151"/>
      <c r="D151"/>
      <c r="E151"/>
      <c r="F151"/>
    </row>
    <row r="152" spans="1:6" ht="12.5" x14ac:dyDescent="0.25">
      <c r="A152" s="35">
        <v>41091</v>
      </c>
      <c r="B152" s="36">
        <v>-3.5951947140517776E-2</v>
      </c>
      <c r="C152"/>
      <c r="D152"/>
      <c r="E152"/>
      <c r="F152"/>
    </row>
    <row r="153" spans="1:6" ht="12.5" x14ac:dyDescent="0.25">
      <c r="A153" s="35">
        <v>41122</v>
      </c>
      <c r="B153" s="36">
        <v>1.7081495090763003E-2</v>
      </c>
      <c r="C153"/>
      <c r="D153"/>
      <c r="E153"/>
      <c r="F153"/>
    </row>
    <row r="154" spans="1:6" ht="12.5" x14ac:dyDescent="0.25">
      <c r="A154" s="35">
        <v>41153</v>
      </c>
      <c r="B154" s="36">
        <v>-1.3969984769789348E-2</v>
      </c>
      <c r="C154"/>
      <c r="D154"/>
      <c r="E154"/>
      <c r="F154"/>
    </row>
    <row r="155" spans="1:6" ht="12.5" x14ac:dyDescent="0.25">
      <c r="A155" s="35">
        <v>41183</v>
      </c>
      <c r="B155" s="36">
        <v>-2.0178758149034155E-2</v>
      </c>
      <c r="C155"/>
      <c r="D155"/>
      <c r="E155"/>
      <c r="F155"/>
    </row>
    <row r="156" spans="1:6" ht="12.5" x14ac:dyDescent="0.25">
      <c r="A156" s="35">
        <v>41214</v>
      </c>
      <c r="B156" s="36">
        <v>7.7986141971880078E-3</v>
      </c>
      <c r="C156"/>
      <c r="D156"/>
      <c r="E156"/>
      <c r="F156"/>
    </row>
    <row r="157" spans="1:6" ht="12.5" x14ac:dyDescent="0.25">
      <c r="A157" s="35">
        <v>41244</v>
      </c>
      <c r="B157" s="36">
        <v>-4.4632268244123315E-2</v>
      </c>
      <c r="C157"/>
      <c r="D157"/>
      <c r="E157"/>
      <c r="F157"/>
    </row>
    <row r="158" spans="1:6" ht="12.5" x14ac:dyDescent="0.25">
      <c r="A158" s="35">
        <v>41275</v>
      </c>
      <c r="B158" s="36">
        <v>3.6884575066834416E-2</v>
      </c>
      <c r="C158"/>
      <c r="D158"/>
      <c r="E158"/>
      <c r="F158"/>
    </row>
    <row r="159" spans="1:6" ht="12.5" x14ac:dyDescent="0.25">
      <c r="A159" s="35">
        <v>41306</v>
      </c>
      <c r="B159" s="36">
        <v>-1.0593605102571181E-2</v>
      </c>
      <c r="C159"/>
      <c r="D159"/>
      <c r="E159"/>
      <c r="F159"/>
    </row>
    <row r="160" spans="1:6" ht="12.5" x14ac:dyDescent="0.25">
      <c r="A160" s="35">
        <v>41334</v>
      </c>
      <c r="B160" s="36">
        <v>-3.0505047962530792E-2</v>
      </c>
      <c r="C160"/>
      <c r="D160"/>
      <c r="E160"/>
      <c r="F160"/>
    </row>
    <row r="161" spans="1:6" ht="12.5" x14ac:dyDescent="0.25">
      <c r="A161" s="35">
        <v>41365</v>
      </c>
      <c r="B161" s="36">
        <v>4.8343351320183758E-3</v>
      </c>
      <c r="C161"/>
      <c r="D161"/>
      <c r="E161"/>
      <c r="F161"/>
    </row>
    <row r="162" spans="1:6" ht="12.5" x14ac:dyDescent="0.25">
      <c r="A162" s="35">
        <v>41395</v>
      </c>
      <c r="B162" s="36">
        <v>-4.3719681053665055E-2</v>
      </c>
      <c r="C162"/>
      <c r="D162"/>
      <c r="E162"/>
      <c r="F162"/>
    </row>
    <row r="163" spans="1:6" ht="12.5" x14ac:dyDescent="0.25">
      <c r="A163" s="35">
        <v>41426</v>
      </c>
      <c r="B163" s="36">
        <v>2.6914251481589537E-3</v>
      </c>
      <c r="C163"/>
      <c r="D163"/>
      <c r="E163"/>
      <c r="F163"/>
    </row>
    <row r="164" spans="1:6" ht="12.5" x14ac:dyDescent="0.25">
      <c r="A164" s="35">
        <v>41456</v>
      </c>
      <c r="B164" s="36">
        <v>1.1554105084164379E-2</v>
      </c>
      <c r="C164"/>
      <c r="D164"/>
      <c r="E164"/>
      <c r="F164"/>
    </row>
    <row r="165" spans="1:6" ht="12.5" x14ac:dyDescent="0.25">
      <c r="A165" s="35">
        <v>41487</v>
      </c>
      <c r="B165" s="36">
        <v>4.6322325554982082E-3</v>
      </c>
      <c r="C165"/>
      <c r="D165"/>
      <c r="E165"/>
      <c r="F165"/>
    </row>
    <row r="166" spans="1:6" ht="12.5" x14ac:dyDescent="0.25">
      <c r="A166" s="35">
        <v>41518</v>
      </c>
      <c r="B166" s="36">
        <v>1.1560544021001103E-2</v>
      </c>
      <c r="C166"/>
      <c r="D166"/>
      <c r="E166"/>
      <c r="F166"/>
    </row>
    <row r="167" spans="1:6" ht="12.5" x14ac:dyDescent="0.25">
      <c r="A167" s="35">
        <v>41548</v>
      </c>
      <c r="B167" s="36">
        <v>-1.4702546477106726E-2</v>
      </c>
      <c r="C167"/>
      <c r="D167"/>
      <c r="E167"/>
      <c r="F167"/>
    </row>
    <row r="168" spans="1:6" ht="12.5" x14ac:dyDescent="0.25">
      <c r="A168" s="35">
        <v>41579</v>
      </c>
      <c r="B168" s="36">
        <v>3.8569173739595739E-3</v>
      </c>
      <c r="C168"/>
      <c r="D168"/>
      <c r="E168"/>
      <c r="F168"/>
    </row>
    <row r="169" spans="1:6" ht="12.5" x14ac:dyDescent="0.25">
      <c r="A169" s="35">
        <v>41609</v>
      </c>
      <c r="B169" s="36">
        <v>2.4377566688441243E-3</v>
      </c>
      <c r="C169"/>
      <c r="D169"/>
      <c r="E169"/>
      <c r="F169"/>
    </row>
    <row r="170" spans="1:6" ht="12.5" x14ac:dyDescent="0.25">
      <c r="A170" s="35">
        <v>41640</v>
      </c>
      <c r="B170" s="36">
        <v>-2.7039659157726673E-2</v>
      </c>
      <c r="C170"/>
      <c r="D170"/>
      <c r="E170"/>
      <c r="F170"/>
    </row>
    <row r="171" spans="1:6" ht="12.5" x14ac:dyDescent="0.25">
      <c r="A171" s="35">
        <v>41671</v>
      </c>
      <c r="B171" s="36">
        <v>-1.5071264239349784E-2</v>
      </c>
      <c r="C171"/>
      <c r="D171"/>
      <c r="E171"/>
      <c r="F171"/>
    </row>
    <row r="172" spans="1:6" ht="12.5" x14ac:dyDescent="0.25">
      <c r="A172" s="35">
        <v>41699</v>
      </c>
      <c r="B172" s="36">
        <v>3.9804786324270716E-2</v>
      </c>
      <c r="C172"/>
      <c r="D172"/>
      <c r="E172"/>
      <c r="F172"/>
    </row>
    <row r="173" spans="1:6" ht="12.5" x14ac:dyDescent="0.25">
      <c r="A173" s="35">
        <v>41730</v>
      </c>
      <c r="B173" s="36">
        <v>9.2936408054469233E-3</v>
      </c>
      <c r="C173"/>
      <c r="D173"/>
      <c r="E173"/>
      <c r="F173"/>
    </row>
    <row r="174" spans="1:6" ht="12.5" x14ac:dyDescent="0.25">
      <c r="A174" s="35">
        <v>41760</v>
      </c>
      <c r="B174" s="36">
        <v>-7.1292539800502652E-3</v>
      </c>
      <c r="C174"/>
      <c r="D174"/>
      <c r="E174"/>
      <c r="F174"/>
    </row>
    <row r="175" spans="1:6" ht="12.5" x14ac:dyDescent="0.25">
      <c r="A175" s="35">
        <v>41791</v>
      </c>
      <c r="B175" s="36">
        <v>1.6243346365884575E-2</v>
      </c>
      <c r="C175"/>
      <c r="D175"/>
      <c r="E175"/>
      <c r="F175"/>
    </row>
    <row r="176" spans="1:6" ht="12.5" x14ac:dyDescent="0.25">
      <c r="A176" s="35">
        <v>41821</v>
      </c>
      <c r="B176" s="36">
        <v>1.5031163108290392E-2</v>
      </c>
      <c r="C176"/>
      <c r="D176"/>
      <c r="E176"/>
      <c r="F176"/>
    </row>
    <row r="177" spans="1:6" ht="12.5" x14ac:dyDescent="0.25">
      <c r="A177" s="35">
        <v>41852</v>
      </c>
      <c r="B177" s="36">
        <v>2.0744194316046614E-3</v>
      </c>
      <c r="C177"/>
      <c r="D177"/>
      <c r="E177"/>
      <c r="F177"/>
    </row>
    <row r="178" spans="1:6" ht="12.5" x14ac:dyDescent="0.25">
      <c r="A178" s="35">
        <v>41883</v>
      </c>
      <c r="B178" s="36">
        <v>2.3789359496509094E-2</v>
      </c>
      <c r="C178"/>
      <c r="D178"/>
      <c r="E178"/>
      <c r="F178"/>
    </row>
    <row r="179" spans="1:6" ht="12.5" x14ac:dyDescent="0.25">
      <c r="A179" s="35">
        <v>41913</v>
      </c>
      <c r="B179" s="36">
        <v>-3.3319242430469763E-2</v>
      </c>
      <c r="C179"/>
      <c r="D179"/>
      <c r="E179"/>
      <c r="F179"/>
    </row>
    <row r="180" spans="1:6" ht="12.5" x14ac:dyDescent="0.25">
      <c r="A180" s="35">
        <v>41944</v>
      </c>
      <c r="B180" s="36">
        <v>-2.9015622521410718E-2</v>
      </c>
      <c r="C180"/>
      <c r="D180"/>
      <c r="E180"/>
      <c r="F180"/>
    </row>
    <row r="181" spans="1:6" ht="12.5" x14ac:dyDescent="0.25">
      <c r="A181" s="35">
        <v>41974</v>
      </c>
      <c r="B181" s="36">
        <v>-5.0953422726783965E-3</v>
      </c>
      <c r="C181"/>
      <c r="D181"/>
      <c r="E181"/>
      <c r="F181"/>
    </row>
    <row r="182" spans="1:6" ht="12.5" x14ac:dyDescent="0.25">
      <c r="A182" s="35">
        <v>42005</v>
      </c>
      <c r="B182" s="36">
        <v>2.4815182687427679E-2</v>
      </c>
      <c r="C182"/>
      <c r="D182"/>
      <c r="E182"/>
      <c r="F182"/>
    </row>
    <row r="183" spans="1:6" ht="12.5" x14ac:dyDescent="0.25">
      <c r="A183" s="35">
        <v>42036</v>
      </c>
      <c r="B183" s="36">
        <v>-1.5721759567728106E-2</v>
      </c>
      <c r="C183"/>
      <c r="D183"/>
      <c r="E183"/>
      <c r="F183"/>
    </row>
    <row r="184" spans="1:6" ht="12.5" x14ac:dyDescent="0.25">
      <c r="A184" s="35">
        <v>42064</v>
      </c>
      <c r="B184" s="36">
        <v>4.411259598472681E-3</v>
      </c>
      <c r="C184"/>
      <c r="D184"/>
      <c r="E184"/>
      <c r="F184"/>
    </row>
    <row r="185" spans="1:6" ht="12.5" x14ac:dyDescent="0.25">
      <c r="A185" s="35">
        <v>42095</v>
      </c>
      <c r="B185" s="36">
        <v>3.3546468619627456E-2</v>
      </c>
      <c r="C185"/>
      <c r="D185"/>
      <c r="E185"/>
      <c r="F185"/>
    </row>
    <row r="186" spans="1:6" ht="12.5" x14ac:dyDescent="0.25">
      <c r="A186" s="35">
        <v>42125</v>
      </c>
      <c r="B186" s="36">
        <v>4.7225214456813507E-3</v>
      </c>
      <c r="C186"/>
      <c r="D186"/>
      <c r="E186"/>
      <c r="F186"/>
    </row>
    <row r="187" spans="1:6" ht="12.5" x14ac:dyDescent="0.25">
      <c r="A187" s="35">
        <v>42156</v>
      </c>
      <c r="B187" s="36">
        <v>6.3704286690261479E-3</v>
      </c>
      <c r="C187"/>
      <c r="D187"/>
      <c r="E187"/>
      <c r="F187"/>
    </row>
    <row r="188" spans="1:6" ht="12.5" x14ac:dyDescent="0.25">
      <c r="A188" s="35">
        <v>42186</v>
      </c>
      <c r="B188" s="36">
        <v>-1.3879024957241068E-2</v>
      </c>
      <c r="C188"/>
      <c r="D188"/>
      <c r="E188"/>
      <c r="F188"/>
    </row>
    <row r="189" spans="1:6" ht="12.5" x14ac:dyDescent="0.25">
      <c r="A189" s="35">
        <v>42217</v>
      </c>
      <c r="B189" s="36">
        <v>-1.5886109027833981E-2</v>
      </c>
      <c r="C189"/>
      <c r="D189"/>
      <c r="E189"/>
      <c r="F189"/>
    </row>
    <row r="190" spans="1:6" ht="12.5" x14ac:dyDescent="0.25">
      <c r="A190" s="35">
        <v>42248</v>
      </c>
      <c r="B190" s="36">
        <v>-5.2467872865972782E-4</v>
      </c>
      <c r="C190"/>
      <c r="D190"/>
      <c r="E190"/>
      <c r="F190"/>
    </row>
    <row r="191" spans="1:6" ht="12.5" x14ac:dyDescent="0.25">
      <c r="A191" s="35">
        <v>42278</v>
      </c>
      <c r="B191" s="36">
        <v>-1.2610619905311201E-2</v>
      </c>
      <c r="C191"/>
      <c r="D191"/>
      <c r="E191"/>
      <c r="F191"/>
    </row>
    <row r="192" spans="1:6" ht="12.5" x14ac:dyDescent="0.25">
      <c r="A192" s="35">
        <v>42309</v>
      </c>
      <c r="B192" s="36">
        <v>1.4243811586998778E-2</v>
      </c>
      <c r="C192"/>
      <c r="D192"/>
      <c r="E192"/>
      <c r="F192"/>
    </row>
    <row r="193" spans="1:6" ht="12.5" x14ac:dyDescent="0.25">
      <c r="A193" s="35">
        <v>42339</v>
      </c>
      <c r="B193" s="36">
        <v>-1.2398896839604222E-2</v>
      </c>
      <c r="C193"/>
      <c r="D193"/>
      <c r="E193"/>
      <c r="F193"/>
    </row>
    <row r="194" spans="1:6" ht="12.5" x14ac:dyDescent="0.25">
      <c r="A194" s="35">
        <v>42370</v>
      </c>
      <c r="B194" s="36">
        <v>-3.0937866458363833E-3</v>
      </c>
      <c r="C194"/>
      <c r="D194"/>
      <c r="E194"/>
      <c r="F194"/>
    </row>
    <row r="195" spans="1:6" ht="12.5" x14ac:dyDescent="0.25">
      <c r="A195" s="35">
        <v>42401</v>
      </c>
      <c r="B195" s="36">
        <v>2.752283267400019E-2</v>
      </c>
      <c r="C195"/>
      <c r="D195"/>
      <c r="E195"/>
      <c r="F195"/>
    </row>
    <row r="196" spans="1:6" ht="12.5" x14ac:dyDescent="0.25">
      <c r="A196" s="35">
        <v>42430</v>
      </c>
      <c r="B196" s="36">
        <v>1.9805612064843749E-2</v>
      </c>
      <c r="C196"/>
      <c r="D196"/>
      <c r="E196"/>
      <c r="F196"/>
    </row>
    <row r="197" spans="1:6" ht="12.5" x14ac:dyDescent="0.25">
      <c r="A197" s="35">
        <v>42461</v>
      </c>
      <c r="B197" s="36">
        <v>-4.4128581843569811E-2</v>
      </c>
      <c r="C197"/>
      <c r="D197"/>
      <c r="E197"/>
      <c r="F197"/>
    </row>
    <row r="198" spans="1:6" ht="12.5" x14ac:dyDescent="0.25">
      <c r="A198" s="35">
        <v>42491</v>
      </c>
      <c r="B198" s="36">
        <v>1.8226236382165927E-2</v>
      </c>
      <c r="C198"/>
      <c r="D198"/>
      <c r="E198"/>
      <c r="F198"/>
    </row>
    <row r="199" spans="1:6" ht="12.5" x14ac:dyDescent="0.25">
      <c r="A199" s="35">
        <v>42522</v>
      </c>
      <c r="B199" s="36">
        <v>-4.4845101210928891E-2</v>
      </c>
      <c r="C199"/>
      <c r="D199"/>
      <c r="E199"/>
      <c r="F199"/>
    </row>
    <row r="200" spans="1:6" ht="12.5" x14ac:dyDescent="0.25">
      <c r="A200" s="35">
        <v>42552</v>
      </c>
      <c r="B200" s="36">
        <v>-9.8132718160701751E-3</v>
      </c>
      <c r="C200"/>
      <c r="D200"/>
      <c r="E200"/>
      <c r="F200"/>
    </row>
    <row r="201" spans="1:6" ht="12.5" x14ac:dyDescent="0.25">
      <c r="A201" s="35">
        <v>42583</v>
      </c>
      <c r="B201" s="36">
        <v>4.0689083690723226E-3</v>
      </c>
      <c r="C201"/>
      <c r="D201"/>
      <c r="E201"/>
      <c r="F201"/>
    </row>
    <row r="202" spans="1:6" ht="12.5" x14ac:dyDescent="0.25">
      <c r="A202" s="35">
        <v>42614</v>
      </c>
      <c r="B202" s="36">
        <v>4.0321784200679098E-2</v>
      </c>
      <c r="C202"/>
      <c r="D202"/>
      <c r="E202"/>
      <c r="F202"/>
    </row>
    <row r="203" spans="1:6" ht="12.5" x14ac:dyDescent="0.25">
      <c r="A203" s="35">
        <v>42644</v>
      </c>
      <c r="B203" s="36">
        <v>-1.3509291809001692E-2</v>
      </c>
      <c r="C203"/>
      <c r="D203"/>
      <c r="E203"/>
      <c r="F203"/>
    </row>
    <row r="204" spans="1:6" ht="12.5" x14ac:dyDescent="0.25">
      <c r="A204" s="35">
        <v>42675</v>
      </c>
      <c r="B204" s="36">
        <v>-3.4371840283132241E-2</v>
      </c>
      <c r="C204"/>
      <c r="D204"/>
      <c r="E204"/>
      <c r="F204"/>
    </row>
    <row r="205" spans="1:6" ht="12.5" x14ac:dyDescent="0.25">
      <c r="A205" s="35">
        <v>42705</v>
      </c>
      <c r="B205" s="36">
        <v>3.8684107811577553E-3</v>
      </c>
      <c r="C205"/>
      <c r="D205"/>
      <c r="E205"/>
      <c r="F205"/>
    </row>
    <row r="206" spans="1:6" ht="12.5" x14ac:dyDescent="0.25">
      <c r="A206" s="35">
        <v>42736</v>
      </c>
      <c r="B206" s="36">
        <v>-7.0734843460070742E-4</v>
      </c>
      <c r="C206"/>
      <c r="D206"/>
      <c r="E206"/>
      <c r="F206"/>
    </row>
    <row r="207" spans="1:6" ht="12.5" x14ac:dyDescent="0.25">
      <c r="A207" s="35">
        <v>42767</v>
      </c>
      <c r="B207" s="36">
        <v>2.4923233468616114E-2</v>
      </c>
      <c r="C207"/>
      <c r="D207"/>
      <c r="E207"/>
      <c r="F207"/>
    </row>
    <row r="208" spans="1:6" ht="12.5" x14ac:dyDescent="0.25">
      <c r="A208" s="35">
        <v>42795</v>
      </c>
      <c r="B208" s="36">
        <v>3.5911958265957273E-3</v>
      </c>
      <c r="C208"/>
      <c r="D208"/>
      <c r="E208"/>
      <c r="F208"/>
    </row>
    <row r="209" spans="1:6" ht="12.5" x14ac:dyDescent="0.25">
      <c r="A209" s="35">
        <v>42826</v>
      </c>
      <c r="B209" s="36">
        <v>4.8777959363544721E-3</v>
      </c>
      <c r="C209"/>
      <c r="D209"/>
      <c r="E209"/>
      <c r="F209"/>
    </row>
    <row r="210" spans="1:6" ht="12.5" x14ac:dyDescent="0.25">
      <c r="A210" s="35">
        <v>42856</v>
      </c>
      <c r="B210" s="36">
        <v>-1.014114630331207E-2</v>
      </c>
      <c r="C210"/>
      <c r="D210"/>
      <c r="E210"/>
      <c r="F210"/>
    </row>
    <row r="211" spans="1:6" ht="12.5" x14ac:dyDescent="0.25">
      <c r="A211" s="35">
        <v>42887</v>
      </c>
      <c r="B211" s="36">
        <v>-1.4651848407097524E-2</v>
      </c>
      <c r="C211"/>
      <c r="D211"/>
      <c r="E211"/>
      <c r="F211"/>
    </row>
    <row r="212" spans="1:6" ht="12.5" x14ac:dyDescent="0.25">
      <c r="A212" s="35">
        <v>42917</v>
      </c>
      <c r="B212" s="36">
        <v>7.0409882187789478E-3</v>
      </c>
      <c r="C212"/>
      <c r="D212"/>
      <c r="E212"/>
      <c r="F212"/>
    </row>
    <row r="213" spans="1:6" ht="12.5" x14ac:dyDescent="0.25">
      <c r="A213" s="35">
        <v>42948</v>
      </c>
      <c r="B213" s="36">
        <v>-1.5883076858948515E-3</v>
      </c>
      <c r="C213"/>
      <c r="D213"/>
      <c r="E213"/>
      <c r="F213"/>
    </row>
    <row r="214" spans="1:6" ht="12.5" x14ac:dyDescent="0.25">
      <c r="A214" s="35">
        <v>42979</v>
      </c>
      <c r="B214" s="36">
        <v>3.2379692503454733E-3</v>
      </c>
      <c r="C214"/>
      <c r="D214"/>
      <c r="E214"/>
      <c r="F214"/>
    </row>
    <row r="215" spans="1:6" ht="12.5" x14ac:dyDescent="0.25">
      <c r="A215" s="35">
        <v>43009</v>
      </c>
      <c r="B215" s="36">
        <v>2.841561713817033E-2</v>
      </c>
      <c r="C215"/>
      <c r="D215"/>
      <c r="E215"/>
      <c r="F215"/>
    </row>
    <row r="216" spans="1:6" ht="12.5" x14ac:dyDescent="0.25">
      <c r="A216" s="35">
        <v>43040</v>
      </c>
      <c r="B216" s="36">
        <v>1.9007747424483201E-2</v>
      </c>
      <c r="C216"/>
      <c r="D216"/>
      <c r="E216"/>
      <c r="F216"/>
    </row>
    <row r="217" spans="1:6" ht="12.5" x14ac:dyDescent="0.25">
      <c r="A217" s="35">
        <v>43070</v>
      </c>
      <c r="B217" s="36">
        <v>2.715362088089578E-2</v>
      </c>
      <c r="C217"/>
      <c r="D217"/>
      <c r="E217"/>
      <c r="F217"/>
    </row>
    <row r="218" spans="1:6" ht="12.5" x14ac:dyDescent="0.25">
      <c r="A218" s="35">
        <v>43101</v>
      </c>
      <c r="B218" s="36">
        <v>3.0878417053174099E-2</v>
      </c>
      <c r="C218"/>
      <c r="D218"/>
      <c r="E218"/>
      <c r="F218"/>
    </row>
    <row r="219" spans="1:6" ht="12.5" x14ac:dyDescent="0.25">
      <c r="A219" s="35">
        <v>43132</v>
      </c>
      <c r="B219" s="36">
        <v>-1.03522861356945E-2</v>
      </c>
      <c r="C219"/>
      <c r="D219"/>
      <c r="E219"/>
      <c r="F219"/>
    </row>
    <row r="220" spans="1:6" ht="12.5" x14ac:dyDescent="0.25">
      <c r="A220" s="35">
        <v>43160</v>
      </c>
      <c r="B220" s="36">
        <v>9.389881940276755E-3</v>
      </c>
      <c r="C220"/>
      <c r="D220"/>
      <c r="E220"/>
      <c r="F220"/>
    </row>
    <row r="221" spans="1:6" ht="12.5" x14ac:dyDescent="0.25">
      <c r="A221" s="35">
        <v>43191</v>
      </c>
      <c r="B221" s="36">
        <v>3.0432206021775408E-2</v>
      </c>
      <c r="C221"/>
      <c r="D221"/>
      <c r="E221"/>
      <c r="F221"/>
    </row>
    <row r="222" spans="1:6" ht="12.5" x14ac:dyDescent="0.25">
      <c r="A222" s="35">
        <v>43221</v>
      </c>
      <c r="B222" s="36">
        <v>3.5607925771997034E-2</v>
      </c>
      <c r="C222"/>
      <c r="D222"/>
      <c r="E222"/>
      <c r="F222"/>
    </row>
    <row r="223" spans="1:6" ht="12.5" x14ac:dyDescent="0.25">
      <c r="A223" s="35">
        <v>43252</v>
      </c>
      <c r="B223" s="36">
        <v>-2.5087489019161215E-2</v>
      </c>
      <c r="C223"/>
      <c r="D223"/>
      <c r="E223"/>
      <c r="F223"/>
    </row>
    <row r="224" spans="1:6" ht="12.5" x14ac:dyDescent="0.25">
      <c r="A224" s="35">
        <v>43282</v>
      </c>
      <c r="B224" s="36">
        <v>1.6531266485253302E-2</v>
      </c>
      <c r="C224"/>
      <c r="D224"/>
      <c r="E224"/>
      <c r="F224"/>
    </row>
    <row r="225" spans="1:6" ht="12.5" x14ac:dyDescent="0.25">
      <c r="A225" s="35">
        <v>43313</v>
      </c>
      <c r="B225" s="36">
        <v>-6.0483336254540786E-3</v>
      </c>
      <c r="C225"/>
      <c r="D225"/>
      <c r="E225"/>
      <c r="F225"/>
    </row>
    <row r="226" spans="1:6" ht="12.5" x14ac:dyDescent="0.25">
      <c r="A226" s="35">
        <v>43344</v>
      </c>
      <c r="B226" s="36">
        <v>2.8803877947651605E-2</v>
      </c>
      <c r="C226"/>
      <c r="D226"/>
      <c r="E226"/>
      <c r="F226"/>
    </row>
    <row r="227" spans="1:6" ht="12.5" x14ac:dyDescent="0.25">
      <c r="A227" s="35">
        <v>43374</v>
      </c>
      <c r="B227" s="36">
        <v>-3.054361768558897E-2</v>
      </c>
      <c r="C227"/>
      <c r="D227"/>
      <c r="E227"/>
      <c r="F227"/>
    </row>
    <row r="228" spans="1:6" ht="12.5" x14ac:dyDescent="0.25">
      <c r="A228" s="35">
        <v>43405</v>
      </c>
      <c r="B228" s="36">
        <v>5.9995758445655543E-2</v>
      </c>
      <c r="C228"/>
      <c r="D228"/>
      <c r="E228"/>
      <c r="F228"/>
    </row>
    <row r="229" spans="1:6" ht="12.5" x14ac:dyDescent="0.25">
      <c r="A229" s="35">
        <v>43435</v>
      </c>
      <c r="B229" s="36">
        <v>5.1274113315505271E-2</v>
      </c>
      <c r="C229"/>
      <c r="D229"/>
      <c r="E229"/>
      <c r="F229"/>
    </row>
    <row r="230" spans="1:6" ht="12.5" x14ac:dyDescent="0.25">
      <c r="A230" s="35">
        <v>43466</v>
      </c>
      <c r="B230" s="36">
        <v>4.9593155792821732E-3</v>
      </c>
      <c r="C230"/>
      <c r="D230"/>
      <c r="E230"/>
      <c r="F230"/>
    </row>
    <row r="231" spans="1:6" ht="12.5" x14ac:dyDescent="0.25">
      <c r="A231" s="35">
        <v>43497</v>
      </c>
      <c r="B231" s="36">
        <v>9.6269859800131698E-4</v>
      </c>
      <c r="C231"/>
      <c r="D231"/>
      <c r="E231"/>
      <c r="F231"/>
    </row>
    <row r="232" spans="1:6" ht="12.5" x14ac:dyDescent="0.25">
      <c r="A232" s="35">
        <v>43525</v>
      </c>
      <c r="B232" s="36">
        <v>7.0456070134364088E-3</v>
      </c>
      <c r="C232"/>
      <c r="D232"/>
      <c r="E232"/>
      <c r="F232"/>
    </row>
    <row r="233" spans="1:6" ht="12.5" x14ac:dyDescent="0.25">
      <c r="A233" s="35">
        <v>43556</v>
      </c>
      <c r="B233" s="36">
        <v>2.7300439050516722E-3</v>
      </c>
      <c r="C233"/>
      <c r="D233"/>
      <c r="E233"/>
      <c r="F233"/>
    </row>
    <row r="234" spans="1:6" ht="12.5" x14ac:dyDescent="0.25">
      <c r="A234" s="35">
        <v>43586</v>
      </c>
      <c r="B234" s="36">
        <v>-1.5001492444443633E-2</v>
      </c>
      <c r="C234"/>
      <c r="D234"/>
      <c r="E234"/>
      <c r="F234"/>
    </row>
    <row r="235" spans="1:6" ht="12.5" x14ac:dyDescent="0.25">
      <c r="A235" s="35">
        <v>43617</v>
      </c>
      <c r="B235" s="36">
        <v>1.526890526609361E-2</v>
      </c>
      <c r="C235"/>
      <c r="D235"/>
      <c r="E235"/>
      <c r="F235"/>
    </row>
    <row r="236" spans="1:6" ht="12.5" x14ac:dyDescent="0.25">
      <c r="A236" s="35">
        <v>43647</v>
      </c>
      <c r="B236" s="36">
        <v>-1.6768056297598134E-2</v>
      </c>
      <c r="C236"/>
      <c r="D236"/>
      <c r="E236"/>
      <c r="F236"/>
    </row>
    <row r="237" spans="1:6" ht="12.5" x14ac:dyDescent="0.25">
      <c r="A237" s="35">
        <v>43678</v>
      </c>
      <c r="B237" s="36">
        <v>2.1069139855354628E-2</v>
      </c>
      <c r="C237"/>
      <c r="D237"/>
      <c r="E237"/>
      <c r="F237"/>
    </row>
    <row r="238" spans="1:6" ht="12.5" x14ac:dyDescent="0.25">
      <c r="A238" s="35">
        <v>43709</v>
      </c>
      <c r="B238" s="36">
        <v>1.2784683550209094E-3</v>
      </c>
      <c r="C238"/>
      <c r="D238"/>
      <c r="E238"/>
      <c r="F238"/>
    </row>
    <row r="239" spans="1:6" ht="12.5" x14ac:dyDescent="0.25">
      <c r="A239" s="35">
        <v>43739</v>
      </c>
      <c r="B239" s="36">
        <v>3.4793182438279613E-2</v>
      </c>
      <c r="C239"/>
      <c r="D239"/>
      <c r="E239"/>
      <c r="F239"/>
    </row>
    <row r="240" spans="1:6" ht="12.5" x14ac:dyDescent="0.25">
      <c r="A240" s="35">
        <v>43770</v>
      </c>
      <c r="B240" s="36">
        <v>2.8023508766511055E-2</v>
      </c>
      <c r="C240"/>
      <c r="D240"/>
      <c r="E240"/>
      <c r="F240"/>
    </row>
    <row r="241" spans="1:6" ht="12.5" x14ac:dyDescent="0.25">
      <c r="A241" s="35">
        <v>43800</v>
      </c>
      <c r="B241" s="36">
        <v>-3.5625126530890089E-2</v>
      </c>
      <c r="C241"/>
      <c r="D241"/>
      <c r="E241"/>
      <c r="F241"/>
    </row>
    <row r="242" spans="1:6" ht="12.5" x14ac:dyDescent="0.25">
      <c r="A242" s="35">
        <v>43831</v>
      </c>
      <c r="B242" s="36">
        <v>4.3261455027941577E-2</v>
      </c>
      <c r="C242"/>
      <c r="D242"/>
      <c r="E242"/>
      <c r="F242"/>
    </row>
    <row r="243" spans="1:6" ht="12.5" x14ac:dyDescent="0.25">
      <c r="A243" s="35">
        <v>43862</v>
      </c>
      <c r="B243" s="36">
        <v>1.4828042106366117E-2</v>
      </c>
      <c r="C243"/>
      <c r="D243"/>
      <c r="E243"/>
      <c r="F243"/>
    </row>
    <row r="244" spans="1:6" ht="12.5" x14ac:dyDescent="0.25">
      <c r="A244" s="35">
        <v>43891</v>
      </c>
      <c r="B244" s="36">
        <v>1.0158745278093899E-3</v>
      </c>
      <c r="C244"/>
      <c r="D244"/>
      <c r="E244"/>
      <c r="F244"/>
    </row>
    <row r="245" spans="1:6" ht="12.5" x14ac:dyDescent="0.25">
      <c r="A245" s="35">
        <v>43922</v>
      </c>
      <c r="B245" s="36">
        <v>-5.917637064995972E-3</v>
      </c>
      <c r="C245"/>
      <c r="D245"/>
      <c r="E245"/>
      <c r="F245"/>
    </row>
    <row r="246" spans="1:6" ht="12.5" x14ac:dyDescent="0.25">
      <c r="A246" s="35">
        <v>43952</v>
      </c>
      <c r="B246" s="36">
        <v>-1.5848948271201355E-2</v>
      </c>
      <c r="C246"/>
      <c r="D246"/>
      <c r="E246"/>
      <c r="F246"/>
    </row>
    <row r="247" spans="1:6" ht="12.5" x14ac:dyDescent="0.25">
      <c r="A247" s="35">
        <v>43983</v>
      </c>
      <c r="B247" s="36">
        <v>-2.3873238457931948E-3</v>
      </c>
      <c r="C247"/>
      <c r="D247"/>
      <c r="E247"/>
      <c r="F247"/>
    </row>
    <row r="248" spans="1:6" ht="12.5" x14ac:dyDescent="0.25">
      <c r="A248" s="35">
        <v>44013</v>
      </c>
      <c r="B248" s="36">
        <v>-1.0748500999087359E-2</v>
      </c>
      <c r="C248"/>
      <c r="D248"/>
      <c r="E248"/>
      <c r="F248"/>
    </row>
    <row r="249" spans="1:6" ht="12.5" x14ac:dyDescent="0.25">
      <c r="A249" s="35">
        <v>44044</v>
      </c>
      <c r="B249" s="36">
        <v>-2.5067917285959824E-2</v>
      </c>
      <c r="C249"/>
    </row>
    <row r="250" spans="1:6" ht="12.5" x14ac:dyDescent="0.25">
      <c r="A250" s="35">
        <v>44075</v>
      </c>
      <c r="B250" s="36">
        <v>1.6509218066213329E-2</v>
      </c>
      <c r="C250"/>
    </row>
    <row r="251" spans="1:6" ht="12.5" x14ac:dyDescent="0.25">
      <c r="A251" s="35">
        <v>44105</v>
      </c>
      <c r="B251" s="36">
        <v>-5.8439973658777657E-3</v>
      </c>
      <c r="C251"/>
    </row>
    <row r="252" spans="1:6" ht="12.5" x14ac:dyDescent="0.25">
      <c r="A252" s="35">
        <v>44136</v>
      </c>
      <c r="B252" s="36">
        <v>-1.6939486622546428E-2</v>
      </c>
      <c r="C252"/>
    </row>
    <row r="253" spans="1:6" ht="12.5" x14ac:dyDescent="0.25">
      <c r="A253" s="35">
        <v>44166</v>
      </c>
      <c r="B253" s="36">
        <v>1.158521462421371E-2</v>
      </c>
      <c r="C253"/>
    </row>
    <row r="254" spans="1:6" ht="12.5" x14ac:dyDescent="0.25">
      <c r="A254" s="35">
        <v>44197</v>
      </c>
      <c r="B254" s="36">
        <v>-3.4803790355593861E-2</v>
      </c>
      <c r="C254"/>
    </row>
    <row r="255" spans="1:6" ht="12.5" x14ac:dyDescent="0.25">
      <c r="A255" s="35">
        <v>44228</v>
      </c>
      <c r="B255" s="36">
        <v>1.0775531831650932E-2</v>
      </c>
      <c r="C255"/>
    </row>
    <row r="256" spans="1:6" ht="12.5" x14ac:dyDescent="0.25">
      <c r="A256" s="35">
        <v>44256</v>
      </c>
      <c r="B256" s="36">
        <v>4.6217675285775486E-3</v>
      </c>
      <c r="C256"/>
    </row>
    <row r="257" spans="1:3" ht="12.5" x14ac:dyDescent="0.25">
      <c r="A257" s="35">
        <v>44287</v>
      </c>
      <c r="B257" s="36">
        <v>7.4356060151111927E-3</v>
      </c>
      <c r="C257"/>
    </row>
    <row r="258" spans="1:3" ht="12.5" x14ac:dyDescent="0.25">
      <c r="A258" s="35">
        <v>44317</v>
      </c>
      <c r="B258" s="36">
        <v>2.4743972397144189E-2</v>
      </c>
      <c r="C258"/>
    </row>
    <row r="259" spans="1:3" ht="12.5" x14ac:dyDescent="0.25">
      <c r="A259" s="35">
        <v>44348</v>
      </c>
      <c r="B259" s="36">
        <v>-3.0404534164071288E-2</v>
      </c>
      <c r="C259"/>
    </row>
    <row r="260" spans="1:3" ht="12.5" x14ac:dyDescent="0.25">
      <c r="A260" s="35">
        <v>44378</v>
      </c>
      <c r="B260" s="36">
        <v>-3.1245304546153825E-2</v>
      </c>
      <c r="C2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04"/>
  <sheetViews>
    <sheetView topLeftCell="A5" workbookViewId="0">
      <selection activeCell="G5" sqref="G5:H5"/>
    </sheetView>
  </sheetViews>
  <sheetFormatPr defaultColWidth="10.453125" defaultRowHeight="11.5" x14ac:dyDescent="0.25"/>
  <cols>
    <col min="1" max="1" width="11.453125" style="1" bestFit="1" customWidth="1"/>
    <col min="2" max="2" width="8.6328125" style="1" customWidth="1"/>
    <col min="3" max="4" width="12.6328125" style="1" customWidth="1"/>
    <col min="5" max="5" width="5.6328125" style="1" customWidth="1"/>
    <col min="6" max="6" width="10.453125" style="1" bestFit="1" customWidth="1"/>
    <col min="7" max="16384" width="10.453125" style="1"/>
  </cols>
  <sheetData>
    <row r="1" spans="1:4" x14ac:dyDescent="0.25">
      <c r="A1" s="1" t="s">
        <v>0</v>
      </c>
      <c r="B1" s="1" t="s">
        <v>1</v>
      </c>
    </row>
    <row r="2" spans="1:4" x14ac:dyDescent="0.25">
      <c r="A2" s="1" t="s">
        <v>2</v>
      </c>
      <c r="B2" s="1" t="s">
        <v>3</v>
      </c>
    </row>
    <row r="4" spans="1:4" x14ac:dyDescent="0.25">
      <c r="A4" s="1" t="s">
        <v>5</v>
      </c>
      <c r="B4" s="1" t="s">
        <v>4</v>
      </c>
      <c r="C4" s="1" t="s">
        <v>0</v>
      </c>
      <c r="D4" s="1" t="s">
        <v>2</v>
      </c>
    </row>
    <row r="5" spans="1:4" ht="12.5" x14ac:dyDescent="0.25">
      <c r="A5" s="38">
        <v>41156</v>
      </c>
      <c r="B5" s="1">
        <v>2012</v>
      </c>
      <c r="C5" s="39">
        <v>-1.1666288598383128E-3</v>
      </c>
      <c r="D5" s="83">
        <v>1.6000000000000001E-3</v>
      </c>
    </row>
    <row r="6" spans="1:4" ht="12.5" x14ac:dyDescent="0.25">
      <c r="A6" s="38">
        <v>41157</v>
      </c>
      <c r="B6" s="1">
        <v>2012</v>
      </c>
      <c r="C6" s="39">
        <v>-1.0682316087138285E-3</v>
      </c>
      <c r="D6" s="83">
        <v>1.7000000000000001E-3</v>
      </c>
    </row>
    <row r="7" spans="1:4" ht="12.5" x14ac:dyDescent="0.25">
      <c r="A7" s="38">
        <v>41158</v>
      </c>
      <c r="B7" s="1">
        <v>2012</v>
      </c>
      <c r="C7" s="39">
        <v>2.0229498271412946E-2</v>
      </c>
      <c r="D7" s="83">
        <v>1.8E-3</v>
      </c>
    </row>
    <row r="8" spans="1:4" ht="12.5" x14ac:dyDescent="0.25">
      <c r="A8" s="38">
        <v>41159</v>
      </c>
      <c r="B8" s="1">
        <v>2012</v>
      </c>
      <c r="C8" s="39">
        <v>4.0417610177212364E-3</v>
      </c>
      <c r="D8" s="83">
        <v>1.8E-3</v>
      </c>
    </row>
    <row r="9" spans="1:4" ht="12.5" x14ac:dyDescent="0.25">
      <c r="A9" s="38">
        <v>41162</v>
      </c>
      <c r="B9" s="1">
        <v>2012</v>
      </c>
      <c r="C9" s="39">
        <v>-6.1667443421586504E-3</v>
      </c>
      <c r="D9" s="83">
        <v>1.8E-3</v>
      </c>
    </row>
    <row r="10" spans="1:4" ht="12.5" x14ac:dyDescent="0.25">
      <c r="A10" s="38">
        <v>41163</v>
      </c>
      <c r="B10" s="1">
        <v>2012</v>
      </c>
      <c r="C10" s="39">
        <v>3.1299804777848361E-3</v>
      </c>
      <c r="D10" s="83">
        <v>1.8E-3</v>
      </c>
    </row>
    <row r="11" spans="1:4" ht="12.5" x14ac:dyDescent="0.25">
      <c r="A11" s="38">
        <v>41164</v>
      </c>
      <c r="B11" s="1">
        <v>2012</v>
      </c>
      <c r="C11" s="39">
        <v>2.0905056879527827E-3</v>
      </c>
      <c r="D11" s="83">
        <v>1.8E-3</v>
      </c>
    </row>
    <row r="12" spans="1:4" ht="12.5" x14ac:dyDescent="0.25">
      <c r="A12" s="38">
        <v>41165</v>
      </c>
      <c r="B12" s="1">
        <v>2012</v>
      </c>
      <c r="C12" s="39">
        <v>1.617821963021452E-2</v>
      </c>
      <c r="D12" s="83">
        <v>1.7000000000000001E-3</v>
      </c>
    </row>
    <row r="13" spans="1:4" ht="12.5" x14ac:dyDescent="0.25">
      <c r="A13" s="38">
        <v>41166</v>
      </c>
      <c r="B13" s="1">
        <v>2012</v>
      </c>
      <c r="C13" s="39">
        <v>3.9511152790704966E-3</v>
      </c>
      <c r="D13" s="83">
        <v>1.8E-3</v>
      </c>
    </row>
    <row r="14" spans="1:4" ht="12.5" x14ac:dyDescent="0.25">
      <c r="A14" s="38">
        <v>41169</v>
      </c>
      <c r="B14" s="1">
        <v>2012</v>
      </c>
      <c r="C14" s="39">
        <v>-3.1295294353358739E-3</v>
      </c>
      <c r="D14" s="83">
        <v>1.8E-3</v>
      </c>
    </row>
    <row r="15" spans="1:4" ht="12.5" x14ac:dyDescent="0.25">
      <c r="A15" s="38">
        <v>41170</v>
      </c>
      <c r="B15" s="1">
        <v>2012</v>
      </c>
      <c r="C15" s="39">
        <v>-1.2805984266831857E-3</v>
      </c>
      <c r="D15" s="83">
        <v>1.8E-3</v>
      </c>
    </row>
    <row r="16" spans="1:4" ht="12.5" x14ac:dyDescent="0.25">
      <c r="A16" s="38">
        <v>41171</v>
      </c>
      <c r="B16" s="1">
        <v>2012</v>
      </c>
      <c r="C16" s="39">
        <v>1.18478151903211E-3</v>
      </c>
      <c r="D16" s="83">
        <v>1.8E-3</v>
      </c>
    </row>
    <row r="17" spans="1:4" ht="12.5" x14ac:dyDescent="0.25">
      <c r="A17" s="38">
        <v>41172</v>
      </c>
      <c r="B17" s="1">
        <v>2012</v>
      </c>
      <c r="C17" s="39">
        <v>-5.4085326052881347E-4</v>
      </c>
      <c r="D17" s="83">
        <v>1.8E-3</v>
      </c>
    </row>
    <row r="18" spans="1:4" ht="12.5" x14ac:dyDescent="0.25">
      <c r="A18" s="38">
        <v>41173</v>
      </c>
      <c r="B18" s="1">
        <v>2012</v>
      </c>
      <c r="C18" s="39">
        <v>-7.5331888366289224E-5</v>
      </c>
      <c r="D18" s="83">
        <v>1.8E-3</v>
      </c>
    </row>
    <row r="19" spans="1:4" ht="12.5" x14ac:dyDescent="0.25">
      <c r="A19" s="38">
        <v>41176</v>
      </c>
      <c r="B19" s="1">
        <v>2012</v>
      </c>
      <c r="C19" s="39">
        <v>-2.2351434037312782E-3</v>
      </c>
      <c r="D19" s="83">
        <v>1.8E-3</v>
      </c>
    </row>
    <row r="20" spans="1:4" ht="12.5" x14ac:dyDescent="0.25">
      <c r="A20" s="38">
        <v>41177</v>
      </c>
      <c r="B20" s="1">
        <v>2012</v>
      </c>
      <c r="C20" s="39">
        <v>-1.0557355654258943E-2</v>
      </c>
      <c r="D20" s="83">
        <v>1.8E-3</v>
      </c>
    </row>
    <row r="21" spans="1:4" ht="12.5" x14ac:dyDescent="0.25">
      <c r="A21" s="38">
        <v>41178</v>
      </c>
      <c r="B21" s="1">
        <v>2012</v>
      </c>
      <c r="C21" s="39">
        <v>-5.7532394483594748E-3</v>
      </c>
      <c r="D21" s="83">
        <v>1.7000000000000001E-3</v>
      </c>
    </row>
    <row r="22" spans="1:4" ht="12.5" x14ac:dyDescent="0.25">
      <c r="A22" s="38">
        <v>41179</v>
      </c>
      <c r="B22" s="1">
        <v>2012</v>
      </c>
      <c r="C22" s="39">
        <v>9.6026733646948151E-3</v>
      </c>
      <c r="D22" s="83">
        <v>1.6000000000000001E-3</v>
      </c>
    </row>
    <row r="23" spans="1:4" ht="12.5" x14ac:dyDescent="0.25">
      <c r="A23" s="38">
        <v>41180</v>
      </c>
      <c r="B23" s="1">
        <v>2012</v>
      </c>
      <c r="C23" s="39">
        <v>-4.4878218697084783E-3</v>
      </c>
      <c r="D23" s="83">
        <v>1.7000000000000001E-3</v>
      </c>
    </row>
    <row r="24" spans="1:4" ht="12.5" x14ac:dyDescent="0.25">
      <c r="A24" s="38">
        <v>41183</v>
      </c>
      <c r="B24" s="1">
        <v>2012</v>
      </c>
      <c r="C24" s="39">
        <v>2.6480349319839992E-3</v>
      </c>
      <c r="D24" s="83">
        <v>1.7000000000000001E-3</v>
      </c>
    </row>
    <row r="25" spans="1:4" ht="12.5" x14ac:dyDescent="0.25">
      <c r="A25" s="38">
        <v>41184</v>
      </c>
      <c r="B25" s="1">
        <v>2012</v>
      </c>
      <c r="C25" s="39">
        <v>8.7189996666161944E-4</v>
      </c>
      <c r="D25" s="83">
        <v>1.6000000000000001E-3</v>
      </c>
    </row>
    <row r="26" spans="1:4" ht="12.5" x14ac:dyDescent="0.25">
      <c r="A26" s="38">
        <v>41185</v>
      </c>
      <c r="B26" s="1">
        <v>2012</v>
      </c>
      <c r="C26" s="39">
        <v>3.6178640233520921E-3</v>
      </c>
      <c r="D26" s="83">
        <v>1.6000000000000001E-3</v>
      </c>
    </row>
    <row r="27" spans="1:4" ht="12.5" x14ac:dyDescent="0.25">
      <c r="A27" s="38">
        <v>41186</v>
      </c>
      <c r="B27" s="1">
        <v>2012</v>
      </c>
      <c r="C27" s="39">
        <v>7.1487982954376974E-3</v>
      </c>
      <c r="D27" s="83">
        <v>1.8E-3</v>
      </c>
    </row>
    <row r="28" spans="1:4" ht="12.5" x14ac:dyDescent="0.25">
      <c r="A28" s="38">
        <v>41187</v>
      </c>
      <c r="B28" s="1">
        <v>2012</v>
      </c>
      <c r="C28" s="39">
        <v>-3.2166114302795205E-4</v>
      </c>
      <c r="D28" s="83">
        <v>1.8E-3</v>
      </c>
    </row>
    <row r="29" spans="1:4" ht="12.5" x14ac:dyDescent="0.25">
      <c r="A29" s="38">
        <v>41191</v>
      </c>
      <c r="B29" s="1">
        <v>2012</v>
      </c>
      <c r="C29" s="39">
        <v>-9.9401652318431739E-3</v>
      </c>
      <c r="D29" s="83">
        <v>1.8E-3</v>
      </c>
    </row>
    <row r="30" spans="1:4" ht="12.5" x14ac:dyDescent="0.25">
      <c r="A30" s="38">
        <v>41192</v>
      </c>
      <c r="B30" s="1">
        <v>2012</v>
      </c>
      <c r="C30" s="39">
        <v>-6.2073100173509251E-3</v>
      </c>
      <c r="D30" s="83">
        <v>1.8E-3</v>
      </c>
    </row>
    <row r="31" spans="1:4" ht="12.5" x14ac:dyDescent="0.25">
      <c r="A31" s="38">
        <v>41193</v>
      </c>
      <c r="B31" s="1">
        <v>2012</v>
      </c>
      <c r="C31" s="39">
        <v>1.954351929163438E-4</v>
      </c>
      <c r="D31" s="83">
        <v>1.8E-3</v>
      </c>
    </row>
    <row r="32" spans="1:4" ht="12.5" x14ac:dyDescent="0.25">
      <c r="A32" s="38">
        <v>41194</v>
      </c>
      <c r="B32" s="1">
        <v>2012</v>
      </c>
      <c r="C32" s="39">
        <v>-2.9705448850503111E-3</v>
      </c>
      <c r="D32" s="83">
        <v>1.8E-3</v>
      </c>
    </row>
    <row r="33" spans="1:4" ht="12.5" x14ac:dyDescent="0.25">
      <c r="A33" s="38">
        <v>41197</v>
      </c>
      <c r="B33" s="1">
        <v>2012</v>
      </c>
      <c r="C33" s="39">
        <v>8.0454434366606341E-3</v>
      </c>
      <c r="D33" s="83">
        <v>1.9E-3</v>
      </c>
    </row>
    <row r="34" spans="1:4" ht="12.5" x14ac:dyDescent="0.25">
      <c r="A34" s="38">
        <v>41198</v>
      </c>
      <c r="B34" s="1">
        <v>2012</v>
      </c>
      <c r="C34" s="39">
        <v>1.0217529003082159E-2</v>
      </c>
      <c r="D34" s="83">
        <v>1.8E-3</v>
      </c>
    </row>
    <row r="35" spans="1:4" ht="12.5" x14ac:dyDescent="0.25">
      <c r="A35" s="38">
        <v>41199</v>
      </c>
      <c r="B35" s="1">
        <v>2012</v>
      </c>
      <c r="C35" s="39">
        <v>4.1086129344168739E-3</v>
      </c>
      <c r="D35" s="83">
        <v>1.8E-3</v>
      </c>
    </row>
    <row r="36" spans="1:4" ht="12.5" x14ac:dyDescent="0.25">
      <c r="A36" s="38">
        <v>41200</v>
      </c>
      <c r="B36" s="1">
        <v>2012</v>
      </c>
      <c r="C36" s="39">
        <v>-2.4466730272574805E-3</v>
      </c>
      <c r="D36" s="83">
        <v>1.8E-3</v>
      </c>
    </row>
    <row r="37" spans="1:4" ht="12.5" x14ac:dyDescent="0.25">
      <c r="A37" s="38">
        <v>41201</v>
      </c>
      <c r="B37" s="1">
        <v>2012</v>
      </c>
      <c r="C37" s="39">
        <v>-1.6710127170061661E-2</v>
      </c>
      <c r="D37" s="83">
        <v>1.8E-3</v>
      </c>
    </row>
    <row r="38" spans="1:4" ht="12.5" x14ac:dyDescent="0.25">
      <c r="A38" s="38">
        <v>41204</v>
      </c>
      <c r="B38" s="1">
        <v>2012</v>
      </c>
      <c r="C38" s="39">
        <v>4.3948225512983235E-4</v>
      </c>
      <c r="D38" s="83">
        <v>1.9E-3</v>
      </c>
    </row>
    <row r="39" spans="1:4" ht="12.5" x14ac:dyDescent="0.25">
      <c r="A39" s="38">
        <v>41205</v>
      </c>
      <c r="B39" s="1">
        <v>2012</v>
      </c>
      <c r="C39" s="39">
        <v>-1.4549262064668257E-2</v>
      </c>
      <c r="D39" s="83">
        <v>1.8E-3</v>
      </c>
    </row>
    <row r="40" spans="1:4" ht="12.5" x14ac:dyDescent="0.25">
      <c r="A40" s="38">
        <v>41206</v>
      </c>
      <c r="B40" s="1">
        <v>2012</v>
      </c>
      <c r="C40" s="39">
        <v>-3.0901628496863881E-3</v>
      </c>
      <c r="D40" s="83">
        <v>1.8E-3</v>
      </c>
    </row>
    <row r="41" spans="1:4" ht="12.5" x14ac:dyDescent="0.25">
      <c r="A41" s="38">
        <v>41207</v>
      </c>
      <c r="B41" s="1">
        <v>2012</v>
      </c>
      <c r="C41" s="39">
        <v>2.9910856826463454E-3</v>
      </c>
      <c r="D41" s="83">
        <v>1.9E-3</v>
      </c>
    </row>
    <row r="42" spans="1:4" ht="12.5" x14ac:dyDescent="0.25">
      <c r="A42" s="38">
        <v>41208</v>
      </c>
      <c r="B42" s="1">
        <v>2012</v>
      </c>
      <c r="C42" s="39">
        <v>-7.2922680414156456E-4</v>
      </c>
      <c r="D42" s="83">
        <v>1.9E-3</v>
      </c>
    </row>
    <row r="43" spans="1:4" ht="12.5" x14ac:dyDescent="0.25">
      <c r="A43" s="38">
        <v>41213</v>
      </c>
      <c r="B43" s="1">
        <v>2012</v>
      </c>
      <c r="C43" s="39">
        <v>1.5580184869156202E-4</v>
      </c>
      <c r="D43" s="83">
        <v>1.8E-3</v>
      </c>
    </row>
    <row r="44" spans="1:4" ht="12.5" x14ac:dyDescent="0.25">
      <c r="A44" s="38">
        <v>41214</v>
      </c>
      <c r="B44" s="1">
        <v>2012</v>
      </c>
      <c r="C44" s="39">
        <v>1.0867260747050345E-2</v>
      </c>
      <c r="D44" s="83">
        <v>1.8E-3</v>
      </c>
    </row>
    <row r="45" spans="1:4" ht="12.5" x14ac:dyDescent="0.25">
      <c r="A45" s="38">
        <v>41215</v>
      </c>
      <c r="B45" s="1">
        <v>2012</v>
      </c>
      <c r="C45" s="39">
        <v>-9.4237076580922455E-3</v>
      </c>
      <c r="D45" s="83">
        <v>1.9E-3</v>
      </c>
    </row>
    <row r="46" spans="1:4" ht="12.5" x14ac:dyDescent="0.25">
      <c r="A46" s="38">
        <v>41218</v>
      </c>
      <c r="B46" s="1">
        <v>2012</v>
      </c>
      <c r="C46" s="39">
        <v>2.1614299275310735E-3</v>
      </c>
      <c r="D46" s="83">
        <v>1.9E-3</v>
      </c>
    </row>
    <row r="47" spans="1:4" ht="12.5" x14ac:dyDescent="0.25">
      <c r="A47" s="38">
        <v>41219</v>
      </c>
      <c r="B47" s="1">
        <v>2012</v>
      </c>
      <c r="C47" s="39">
        <v>7.822505758014995E-3</v>
      </c>
      <c r="D47" s="83">
        <v>1.9E-3</v>
      </c>
    </row>
    <row r="48" spans="1:4" ht="12.5" x14ac:dyDescent="0.25">
      <c r="A48" s="38">
        <v>41220</v>
      </c>
      <c r="B48" s="1">
        <v>2012</v>
      </c>
      <c r="C48" s="39">
        <v>-2.3990494932418175E-2</v>
      </c>
      <c r="D48" s="83">
        <v>1.8E-3</v>
      </c>
    </row>
    <row r="49" spans="1:4" ht="12.5" x14ac:dyDescent="0.25">
      <c r="A49" s="38">
        <v>41221</v>
      </c>
      <c r="B49" s="1">
        <v>2012</v>
      </c>
      <c r="C49" s="39">
        <v>-1.2279919394418561E-2</v>
      </c>
      <c r="D49" s="83">
        <v>2E-3</v>
      </c>
    </row>
    <row r="50" spans="1:4" ht="12.5" x14ac:dyDescent="0.25">
      <c r="A50" s="38">
        <v>41222</v>
      </c>
      <c r="B50" s="1">
        <v>2012</v>
      </c>
      <c r="C50" s="39">
        <v>1.6972760624259981E-3</v>
      </c>
      <c r="D50" s="83">
        <v>1.8E-3</v>
      </c>
    </row>
    <row r="51" spans="1:4" ht="12.5" x14ac:dyDescent="0.25">
      <c r="A51" s="38">
        <v>41226</v>
      </c>
      <c r="B51" s="1">
        <v>2012</v>
      </c>
      <c r="C51" s="39">
        <v>-3.9933835596909703E-3</v>
      </c>
      <c r="D51" s="83">
        <v>1.8E-3</v>
      </c>
    </row>
    <row r="52" spans="1:4" ht="12.5" x14ac:dyDescent="0.25">
      <c r="A52" s="38">
        <v>41227</v>
      </c>
      <c r="B52" s="1">
        <v>2012</v>
      </c>
      <c r="C52" s="39">
        <v>-1.394884192572606E-2</v>
      </c>
      <c r="D52" s="83">
        <v>1.8E-3</v>
      </c>
    </row>
    <row r="53" spans="1:4" ht="12.5" x14ac:dyDescent="0.25">
      <c r="A53" s="38">
        <v>41228</v>
      </c>
      <c r="B53" s="1">
        <v>2012</v>
      </c>
      <c r="C53" s="39">
        <v>-1.5947906895285239E-3</v>
      </c>
      <c r="D53" s="83">
        <v>1.7000000000000001E-3</v>
      </c>
    </row>
    <row r="54" spans="1:4" ht="12.5" x14ac:dyDescent="0.25">
      <c r="A54" s="38">
        <v>41229</v>
      </c>
      <c r="B54" s="1">
        <v>2012</v>
      </c>
      <c r="C54" s="39">
        <v>4.8282386725694085E-3</v>
      </c>
      <c r="D54" s="83">
        <v>1.6000000000000001E-3</v>
      </c>
    </row>
    <row r="55" spans="1:4" ht="12.5" x14ac:dyDescent="0.25">
      <c r="A55" s="38">
        <v>41232</v>
      </c>
      <c r="B55" s="1">
        <v>2012</v>
      </c>
      <c r="C55" s="39">
        <v>1.9667369768091868E-2</v>
      </c>
      <c r="D55" s="83">
        <v>1.6000000000000001E-3</v>
      </c>
    </row>
    <row r="56" spans="1:4" ht="12.5" x14ac:dyDescent="0.25">
      <c r="A56" s="38">
        <v>41233</v>
      </c>
      <c r="B56" s="1">
        <v>2012</v>
      </c>
      <c r="C56" s="39">
        <v>6.6313477760757589E-4</v>
      </c>
      <c r="D56" s="83">
        <v>1.6000000000000001E-3</v>
      </c>
    </row>
    <row r="57" spans="1:4" ht="12.5" x14ac:dyDescent="0.25">
      <c r="A57" s="38">
        <v>41234</v>
      </c>
      <c r="B57" s="1">
        <v>2012</v>
      </c>
      <c r="C57" s="39">
        <v>2.3175148199859131E-3</v>
      </c>
      <c r="D57" s="83">
        <v>1.7000000000000001E-3</v>
      </c>
    </row>
    <row r="58" spans="1:4" ht="12.5" x14ac:dyDescent="0.25">
      <c r="A58" s="38">
        <v>41236</v>
      </c>
      <c r="B58" s="1">
        <v>2012</v>
      </c>
      <c r="C58" s="39">
        <v>1.2942205804867957E-2</v>
      </c>
      <c r="D58" s="83">
        <v>1.9E-3</v>
      </c>
    </row>
    <row r="59" spans="1:4" ht="12.5" x14ac:dyDescent="0.25">
      <c r="A59" s="38">
        <v>41239</v>
      </c>
      <c r="B59" s="1">
        <v>2012</v>
      </c>
      <c r="C59" s="39">
        <v>-2.0316547209315592E-3</v>
      </c>
      <c r="D59" s="83">
        <v>1.7000000000000001E-3</v>
      </c>
    </row>
    <row r="60" spans="1:4" ht="12.5" x14ac:dyDescent="0.25">
      <c r="A60" s="38">
        <v>41240</v>
      </c>
      <c r="B60" s="1">
        <v>2012</v>
      </c>
      <c r="C60" s="39">
        <v>-5.2402240238485368E-3</v>
      </c>
      <c r="D60" s="83">
        <v>1.8E-3</v>
      </c>
    </row>
    <row r="61" spans="1:4" ht="12.5" x14ac:dyDescent="0.25">
      <c r="A61" s="38">
        <v>41241</v>
      </c>
      <c r="B61" s="1">
        <v>2012</v>
      </c>
      <c r="C61" s="39">
        <v>7.8252507809793547E-3</v>
      </c>
      <c r="D61" s="83">
        <v>1.8E-3</v>
      </c>
    </row>
    <row r="62" spans="1:4" ht="12.5" x14ac:dyDescent="0.25">
      <c r="A62" s="38">
        <v>41242</v>
      </c>
      <c r="B62" s="1">
        <v>2012</v>
      </c>
      <c r="C62" s="39">
        <v>4.2606261459933554E-3</v>
      </c>
      <c r="D62" s="83">
        <v>1.8E-3</v>
      </c>
    </row>
    <row r="63" spans="1:4" ht="12.5" x14ac:dyDescent="0.25">
      <c r="A63" s="38">
        <v>41243</v>
      </c>
      <c r="B63" s="1">
        <v>2012</v>
      </c>
      <c r="C63" s="39">
        <v>1.6242192307947768E-4</v>
      </c>
      <c r="D63" s="83">
        <v>1.8E-3</v>
      </c>
    </row>
    <row r="64" spans="1:4" ht="12.5" x14ac:dyDescent="0.25">
      <c r="A64" s="38">
        <v>41246</v>
      </c>
      <c r="B64" s="1">
        <v>2012</v>
      </c>
      <c r="C64" s="39">
        <v>-4.7564535251138646E-3</v>
      </c>
      <c r="D64" s="83">
        <v>1.8E-3</v>
      </c>
    </row>
    <row r="65" spans="1:4" ht="12.5" x14ac:dyDescent="0.25">
      <c r="A65" s="38">
        <v>41247</v>
      </c>
      <c r="B65" s="1">
        <v>2012</v>
      </c>
      <c r="C65" s="39">
        <v>-1.7113382080492271E-3</v>
      </c>
      <c r="D65" s="83">
        <v>1.8E-3</v>
      </c>
    </row>
    <row r="66" spans="1:4" ht="12.5" x14ac:dyDescent="0.25">
      <c r="A66" s="38">
        <v>41248</v>
      </c>
      <c r="B66" s="1">
        <v>2012</v>
      </c>
      <c r="C66" s="39">
        <v>1.5836215685260085E-3</v>
      </c>
      <c r="D66" s="83">
        <v>1.8E-3</v>
      </c>
    </row>
    <row r="67" spans="1:4" ht="12.5" x14ac:dyDescent="0.25">
      <c r="A67" s="38">
        <v>41249</v>
      </c>
      <c r="B67" s="1">
        <v>2012</v>
      </c>
      <c r="C67" s="39">
        <v>3.3011980873050694E-3</v>
      </c>
      <c r="D67" s="83">
        <v>1.8E-3</v>
      </c>
    </row>
    <row r="68" spans="1:4" ht="12.5" x14ac:dyDescent="0.25">
      <c r="A68" s="38">
        <v>41250</v>
      </c>
      <c r="B68" s="1">
        <v>2012</v>
      </c>
      <c r="C68" s="39">
        <v>2.916658435379544E-3</v>
      </c>
      <c r="D68" s="83">
        <v>1.8E-3</v>
      </c>
    </row>
    <row r="69" spans="1:4" ht="12.5" x14ac:dyDescent="0.25">
      <c r="A69" s="38">
        <v>41253</v>
      </c>
      <c r="B69" s="1">
        <v>2012</v>
      </c>
      <c r="C69" s="39">
        <v>3.3843095274054159E-4</v>
      </c>
      <c r="D69" s="83">
        <v>1.8E-3</v>
      </c>
    </row>
    <row r="70" spans="1:4" ht="12.5" x14ac:dyDescent="0.25">
      <c r="A70" s="38">
        <v>41254</v>
      </c>
      <c r="B70" s="1">
        <v>2012</v>
      </c>
      <c r="C70" s="39">
        <v>6.52758967448202E-3</v>
      </c>
      <c r="D70" s="83">
        <v>1.6000000000000001E-3</v>
      </c>
    </row>
    <row r="71" spans="1:4" ht="12.5" x14ac:dyDescent="0.25">
      <c r="A71" s="38">
        <v>41255</v>
      </c>
      <c r="B71" s="1">
        <v>2012</v>
      </c>
      <c r="C71" s="39">
        <v>4.4812906866902318E-4</v>
      </c>
      <c r="D71" s="83">
        <v>1.4000000000000002E-3</v>
      </c>
    </row>
    <row r="72" spans="1:4" ht="12.5" x14ac:dyDescent="0.25">
      <c r="A72" s="38">
        <v>41256</v>
      </c>
      <c r="B72" s="1">
        <v>2012</v>
      </c>
      <c r="C72" s="39">
        <v>-6.3414692504306803E-3</v>
      </c>
      <c r="D72" s="83">
        <v>1.4000000000000002E-3</v>
      </c>
    </row>
    <row r="73" spans="1:4" ht="12.5" x14ac:dyDescent="0.25">
      <c r="A73" s="38">
        <v>41257</v>
      </c>
      <c r="B73" s="1">
        <v>2012</v>
      </c>
      <c r="C73" s="39">
        <v>-4.1439789908631845E-3</v>
      </c>
      <c r="D73" s="83">
        <v>1.3000000000000002E-3</v>
      </c>
    </row>
    <row r="74" spans="1:4" ht="12.5" x14ac:dyDescent="0.25">
      <c r="A74" s="38">
        <v>41260</v>
      </c>
      <c r="B74" s="1">
        <v>2012</v>
      </c>
      <c r="C74" s="39">
        <v>1.1800667190939215E-2</v>
      </c>
      <c r="D74" s="83">
        <v>1.3000000000000002E-3</v>
      </c>
    </row>
    <row r="75" spans="1:4" ht="12.5" x14ac:dyDescent="0.25">
      <c r="A75" s="38">
        <v>41261</v>
      </c>
      <c r="B75" s="1">
        <v>2012</v>
      </c>
      <c r="C75" s="39">
        <v>1.1421148426265303E-2</v>
      </c>
      <c r="D75" s="83">
        <v>1.6000000000000001E-3</v>
      </c>
    </row>
    <row r="76" spans="1:4" ht="12.5" x14ac:dyDescent="0.25">
      <c r="A76" s="38">
        <v>41262</v>
      </c>
      <c r="B76" s="1">
        <v>2012</v>
      </c>
      <c r="C76" s="39">
        <v>-7.6181593722409987E-3</v>
      </c>
      <c r="D76" s="83">
        <v>1.5E-3</v>
      </c>
    </row>
    <row r="77" spans="1:4" ht="12.5" x14ac:dyDescent="0.25">
      <c r="A77" s="38">
        <v>41263</v>
      </c>
      <c r="B77" s="1">
        <v>2012</v>
      </c>
      <c r="C77" s="39">
        <v>5.4731860885176876E-3</v>
      </c>
      <c r="D77" s="83">
        <v>1.5E-3</v>
      </c>
    </row>
    <row r="78" spans="1:4" ht="12.5" x14ac:dyDescent="0.25">
      <c r="A78" s="38">
        <v>41264</v>
      </c>
      <c r="B78" s="1">
        <v>2012</v>
      </c>
      <c r="C78" s="39">
        <v>-9.4230021072279815E-3</v>
      </c>
      <c r="D78" s="83">
        <v>1.5E-3</v>
      </c>
    </row>
    <row r="79" spans="1:4" ht="12.5" x14ac:dyDescent="0.25">
      <c r="A79" s="38">
        <v>41267</v>
      </c>
      <c r="B79" s="1">
        <v>2012</v>
      </c>
      <c r="C79" s="39">
        <v>-2.4432858581227004E-3</v>
      </c>
      <c r="D79" s="83">
        <v>1.6000000000000001E-3</v>
      </c>
    </row>
    <row r="80" spans="1:4" ht="12.5" x14ac:dyDescent="0.25">
      <c r="A80" s="38">
        <v>41269</v>
      </c>
      <c r="B80" s="1">
        <v>2012</v>
      </c>
      <c r="C80" s="39">
        <v>-4.7989018809801616E-3</v>
      </c>
      <c r="D80" s="83">
        <v>1.6000000000000001E-3</v>
      </c>
    </row>
    <row r="81" spans="1:4" ht="12.5" x14ac:dyDescent="0.25">
      <c r="A81" s="38">
        <v>41270</v>
      </c>
      <c r="B81" s="1">
        <v>2012</v>
      </c>
      <c r="C81" s="39">
        <v>-1.2191986513380225E-3</v>
      </c>
      <c r="D81" s="83">
        <v>1.5E-3</v>
      </c>
    </row>
    <row r="82" spans="1:4" ht="12.5" x14ac:dyDescent="0.25">
      <c r="A82" s="38">
        <v>41271</v>
      </c>
      <c r="B82" s="1">
        <v>2012</v>
      </c>
      <c r="C82" s="39">
        <v>-1.11115011894783E-2</v>
      </c>
      <c r="D82" s="83">
        <v>1.5E-3</v>
      </c>
    </row>
    <row r="83" spans="1:4" ht="12.5" x14ac:dyDescent="0.25">
      <c r="A83" s="38">
        <v>41274</v>
      </c>
      <c r="B83" s="1">
        <v>2012</v>
      </c>
      <c r="C83" s="39">
        <v>1.6800106652478265E-2</v>
      </c>
      <c r="D83" s="83">
        <v>1.6000000000000001E-3</v>
      </c>
    </row>
    <row r="84" spans="1:4" ht="12.5" x14ac:dyDescent="0.25">
      <c r="A84" s="38">
        <v>41276</v>
      </c>
      <c r="B84" s="1">
        <v>2013</v>
      </c>
      <c r="C84" s="39">
        <v>2.5086044824864026E-2</v>
      </c>
      <c r="D84" s="83">
        <v>1.5E-3</v>
      </c>
    </row>
    <row r="85" spans="1:4" ht="12.5" x14ac:dyDescent="0.25">
      <c r="A85" s="38">
        <v>41277</v>
      </c>
      <c r="B85" s="1">
        <v>2013</v>
      </c>
      <c r="C85" s="39">
        <v>-2.0877620279685176E-3</v>
      </c>
      <c r="D85" s="83">
        <v>1.5E-3</v>
      </c>
    </row>
    <row r="86" spans="1:4" ht="12.5" x14ac:dyDescent="0.25">
      <c r="A86" s="38">
        <v>41278</v>
      </c>
      <c r="B86" s="1">
        <v>2013</v>
      </c>
      <c r="C86" s="39">
        <v>4.8533166109664457E-3</v>
      </c>
      <c r="D86" s="83">
        <v>1.5E-3</v>
      </c>
    </row>
    <row r="87" spans="1:4" ht="12.5" x14ac:dyDescent="0.25">
      <c r="A87" s="38">
        <v>41281</v>
      </c>
      <c r="B87" s="1">
        <v>2013</v>
      </c>
      <c r="C87" s="39">
        <v>-3.1280332571486792E-3</v>
      </c>
      <c r="D87" s="83">
        <v>1.5E-3</v>
      </c>
    </row>
    <row r="88" spans="1:4" ht="12.5" x14ac:dyDescent="0.25">
      <c r="A88" s="38">
        <v>41282</v>
      </c>
      <c r="B88" s="1">
        <v>2013</v>
      </c>
      <c r="C88" s="39">
        <v>-3.2476459151946561E-3</v>
      </c>
      <c r="D88" s="83">
        <v>1.4000000000000002E-3</v>
      </c>
    </row>
    <row r="89" spans="1:4" ht="12.5" x14ac:dyDescent="0.25">
      <c r="A89" s="38">
        <v>41283</v>
      </c>
      <c r="B89" s="1">
        <v>2013</v>
      </c>
      <c r="C89" s="39">
        <v>2.6523487451191913E-3</v>
      </c>
      <c r="D89" s="83">
        <v>1.3000000000000002E-3</v>
      </c>
    </row>
    <row r="90" spans="1:4" ht="12.5" x14ac:dyDescent="0.25">
      <c r="A90" s="38">
        <v>41284</v>
      </c>
      <c r="B90" s="1">
        <v>2013</v>
      </c>
      <c r="C90" s="39">
        <v>7.5687167942973159E-3</v>
      </c>
      <c r="D90" s="83">
        <v>1.4000000000000002E-3</v>
      </c>
    </row>
    <row r="91" spans="1:4" ht="12.5" x14ac:dyDescent="0.25">
      <c r="A91" s="38">
        <v>41285</v>
      </c>
      <c r="B91" s="1">
        <v>2013</v>
      </c>
      <c r="C91" s="39">
        <v>-4.7551601988409018E-5</v>
      </c>
      <c r="D91" s="83">
        <v>1.4000000000000002E-3</v>
      </c>
    </row>
    <row r="92" spans="1:4" ht="12.5" x14ac:dyDescent="0.25">
      <c r="A92" s="38">
        <v>41288</v>
      </c>
      <c r="B92" s="1">
        <v>2013</v>
      </c>
      <c r="C92" s="39">
        <v>-9.3110825592432821E-4</v>
      </c>
      <c r="D92" s="83">
        <v>1.4000000000000002E-3</v>
      </c>
    </row>
    <row r="93" spans="1:4" ht="12.5" x14ac:dyDescent="0.25">
      <c r="A93" s="38">
        <v>41289</v>
      </c>
      <c r="B93" s="1">
        <v>2013</v>
      </c>
      <c r="C93" s="39">
        <v>1.128093030996665E-3</v>
      </c>
      <c r="D93" s="83">
        <v>1.4000000000000002E-3</v>
      </c>
    </row>
    <row r="94" spans="1:4" ht="12.5" x14ac:dyDescent="0.25">
      <c r="A94" s="38">
        <v>41290</v>
      </c>
      <c r="B94" s="1">
        <v>2013</v>
      </c>
      <c r="C94" s="39">
        <v>1.969459797129973E-4</v>
      </c>
      <c r="D94" s="83">
        <v>1.4000000000000002E-3</v>
      </c>
    </row>
    <row r="95" spans="1:4" ht="12.5" x14ac:dyDescent="0.25">
      <c r="A95" s="38">
        <v>41291</v>
      </c>
      <c r="B95" s="1">
        <v>2013</v>
      </c>
      <c r="C95" s="39">
        <v>5.6271034223067872E-3</v>
      </c>
      <c r="D95" s="83">
        <v>1.4000000000000002E-3</v>
      </c>
    </row>
    <row r="96" spans="1:4" ht="12.5" x14ac:dyDescent="0.25">
      <c r="A96" s="38">
        <v>41292</v>
      </c>
      <c r="B96" s="1">
        <v>2013</v>
      </c>
      <c r="C96" s="39">
        <v>3.3974659565910057E-3</v>
      </c>
      <c r="D96" s="83">
        <v>1.4000000000000002E-3</v>
      </c>
    </row>
    <row r="97" spans="1:4" ht="12.5" x14ac:dyDescent="0.25">
      <c r="A97" s="38">
        <v>41296</v>
      </c>
      <c r="B97" s="1">
        <v>2013</v>
      </c>
      <c r="C97" s="39">
        <v>4.41827922681335E-3</v>
      </c>
      <c r="D97" s="83">
        <v>1.4000000000000002E-3</v>
      </c>
    </row>
    <row r="98" spans="1:4" ht="12.5" x14ac:dyDescent="0.25">
      <c r="A98" s="38">
        <v>41297</v>
      </c>
      <c r="B98" s="1">
        <v>2013</v>
      </c>
      <c r="C98" s="39">
        <v>1.5063419833833689E-3</v>
      </c>
      <c r="D98" s="83">
        <v>1.5E-3</v>
      </c>
    </row>
    <row r="99" spans="1:4" ht="12.5" x14ac:dyDescent="0.25">
      <c r="A99" s="38">
        <v>41298</v>
      </c>
      <c r="B99" s="1">
        <v>2013</v>
      </c>
      <c r="C99" s="39">
        <v>6.689791044299383E-6</v>
      </c>
      <c r="D99" s="83">
        <v>1.5E-3</v>
      </c>
    </row>
    <row r="100" spans="1:4" ht="12.5" x14ac:dyDescent="0.25">
      <c r="A100" s="38">
        <v>41299</v>
      </c>
      <c r="B100" s="1">
        <v>2013</v>
      </c>
      <c r="C100" s="39">
        <v>5.4306987208722545E-3</v>
      </c>
      <c r="D100" s="83">
        <v>1.5E-3</v>
      </c>
    </row>
    <row r="101" spans="1:4" ht="12.5" x14ac:dyDescent="0.25">
      <c r="A101" s="38">
        <v>41302</v>
      </c>
      <c r="B101" s="1">
        <v>2013</v>
      </c>
      <c r="C101" s="39">
        <v>-1.8513960681661246E-3</v>
      </c>
      <c r="D101" s="83">
        <v>1.6000000000000001E-3</v>
      </c>
    </row>
    <row r="102" spans="1:4" ht="12.5" x14ac:dyDescent="0.25">
      <c r="A102" s="38">
        <v>41303</v>
      </c>
      <c r="B102" s="1">
        <v>2013</v>
      </c>
      <c r="C102" s="39">
        <v>5.0930622521802886E-3</v>
      </c>
      <c r="D102" s="83">
        <v>1.5E-3</v>
      </c>
    </row>
    <row r="103" spans="1:4" ht="12.5" x14ac:dyDescent="0.25">
      <c r="A103" s="38">
        <v>41304</v>
      </c>
      <c r="B103" s="1">
        <v>2013</v>
      </c>
      <c r="C103" s="39">
        <v>-3.9072413320486547E-3</v>
      </c>
      <c r="D103" s="83">
        <v>1.5E-3</v>
      </c>
    </row>
    <row r="104" spans="1:4" ht="12.5" x14ac:dyDescent="0.25">
      <c r="A104" s="38">
        <v>41305</v>
      </c>
      <c r="B104" s="1">
        <v>2013</v>
      </c>
      <c r="C104" s="39">
        <v>-2.5666081881304615E-3</v>
      </c>
      <c r="D104" s="83">
        <v>1.5E-3</v>
      </c>
    </row>
    <row r="105" spans="1:4" ht="12.5" x14ac:dyDescent="0.25">
      <c r="A105" s="38">
        <v>41306</v>
      </c>
      <c r="B105" s="1">
        <v>2013</v>
      </c>
      <c r="C105" s="39">
        <v>1.0002474404177631E-2</v>
      </c>
      <c r="D105" s="83">
        <v>1.5E-3</v>
      </c>
    </row>
    <row r="106" spans="1:4" ht="12.5" x14ac:dyDescent="0.25">
      <c r="A106" s="38">
        <v>41309</v>
      </c>
      <c r="B106" s="1">
        <v>2013</v>
      </c>
      <c r="C106" s="39">
        <v>-1.1605777551404992E-2</v>
      </c>
      <c r="D106" s="83">
        <v>1.5E-3</v>
      </c>
    </row>
    <row r="107" spans="1:4" ht="12.5" x14ac:dyDescent="0.25">
      <c r="A107" s="38">
        <v>41310</v>
      </c>
      <c r="B107" s="1">
        <v>2013</v>
      </c>
      <c r="C107" s="39">
        <v>1.036258025857612E-2</v>
      </c>
      <c r="D107" s="83">
        <v>1.5E-3</v>
      </c>
    </row>
    <row r="108" spans="1:4" ht="12.5" x14ac:dyDescent="0.25">
      <c r="A108" s="38">
        <v>41311</v>
      </c>
      <c r="B108" s="1">
        <v>2013</v>
      </c>
      <c r="C108" s="39">
        <v>5.4904893537455462E-4</v>
      </c>
      <c r="D108" s="83">
        <v>1.5E-3</v>
      </c>
    </row>
    <row r="109" spans="1:4" ht="12.5" x14ac:dyDescent="0.25">
      <c r="A109" s="38">
        <v>41312</v>
      </c>
      <c r="B109" s="1">
        <v>2013</v>
      </c>
      <c r="C109" s="39">
        <v>-1.807043989846203E-3</v>
      </c>
      <c r="D109" s="83">
        <v>1.5E-3</v>
      </c>
    </row>
    <row r="110" spans="1:4" ht="12.5" x14ac:dyDescent="0.25">
      <c r="A110" s="38">
        <v>41313</v>
      </c>
      <c r="B110" s="1">
        <v>2013</v>
      </c>
      <c r="C110" s="39">
        <v>5.6419689055853262E-3</v>
      </c>
      <c r="D110" s="83">
        <v>1.4000000000000002E-3</v>
      </c>
    </row>
    <row r="111" spans="1:4" ht="12.5" x14ac:dyDescent="0.25">
      <c r="A111" s="38">
        <v>41316</v>
      </c>
      <c r="B111" s="1">
        <v>2013</v>
      </c>
      <c r="C111" s="39">
        <v>-6.0627230072434325E-4</v>
      </c>
      <c r="D111" s="83">
        <v>1.5E-3</v>
      </c>
    </row>
    <row r="112" spans="1:4" ht="12.5" x14ac:dyDescent="0.25">
      <c r="A112" s="38">
        <v>41317</v>
      </c>
      <c r="B112" s="1">
        <v>2013</v>
      </c>
      <c r="C112" s="39">
        <v>1.5939722256221329E-3</v>
      </c>
      <c r="D112" s="83">
        <v>1.4000000000000002E-3</v>
      </c>
    </row>
    <row r="113" spans="1:4" ht="12.5" x14ac:dyDescent="0.25">
      <c r="A113" s="38">
        <v>41318</v>
      </c>
      <c r="B113" s="1">
        <v>2013</v>
      </c>
      <c r="C113" s="39">
        <v>5.92152029303837E-4</v>
      </c>
      <c r="D113" s="83">
        <v>1.5E-3</v>
      </c>
    </row>
    <row r="114" spans="1:4" ht="12.5" x14ac:dyDescent="0.25">
      <c r="A114" s="38">
        <v>41319</v>
      </c>
      <c r="B114" s="1">
        <v>2013</v>
      </c>
      <c r="C114" s="39">
        <v>6.9040115047624235E-4</v>
      </c>
      <c r="D114" s="83">
        <v>1.6000000000000001E-3</v>
      </c>
    </row>
    <row r="115" spans="1:4" ht="12.5" x14ac:dyDescent="0.25">
      <c r="A115" s="38">
        <v>41320</v>
      </c>
      <c r="B115" s="1">
        <v>2013</v>
      </c>
      <c r="C115" s="39">
        <v>-1.0456502891147328E-3</v>
      </c>
      <c r="D115" s="83">
        <v>1.7000000000000001E-3</v>
      </c>
    </row>
    <row r="116" spans="1:4" ht="12.5" x14ac:dyDescent="0.25">
      <c r="A116" s="38">
        <v>41324</v>
      </c>
      <c r="B116" s="1">
        <v>2013</v>
      </c>
      <c r="C116" s="39">
        <v>7.3097584169803118E-3</v>
      </c>
      <c r="D116" s="83">
        <v>1.7000000000000001E-3</v>
      </c>
    </row>
    <row r="117" spans="1:4" ht="12.5" x14ac:dyDescent="0.25">
      <c r="A117" s="38">
        <v>41325</v>
      </c>
      <c r="B117" s="1">
        <v>2013</v>
      </c>
      <c r="C117" s="39">
        <v>-1.248171740825915E-2</v>
      </c>
      <c r="D117" s="83">
        <v>1.7000000000000001E-3</v>
      </c>
    </row>
    <row r="118" spans="1:4" ht="12.5" x14ac:dyDescent="0.25">
      <c r="A118" s="38">
        <v>41326</v>
      </c>
      <c r="B118" s="1">
        <v>2013</v>
      </c>
      <c r="C118" s="39">
        <v>-6.3230670101523416E-3</v>
      </c>
      <c r="D118" s="83">
        <v>1.6000000000000001E-3</v>
      </c>
    </row>
    <row r="119" spans="1:4" ht="12.5" x14ac:dyDescent="0.25">
      <c r="A119" s="38">
        <v>41327</v>
      </c>
      <c r="B119" s="1">
        <v>2013</v>
      </c>
      <c r="C119" s="39">
        <v>8.7342587449727293E-3</v>
      </c>
      <c r="D119" s="83">
        <v>1.6000000000000001E-3</v>
      </c>
    </row>
    <row r="120" spans="1:4" ht="12.5" x14ac:dyDescent="0.25">
      <c r="A120" s="38">
        <v>41330</v>
      </c>
      <c r="B120" s="1">
        <v>2013</v>
      </c>
      <c r="C120" s="39">
        <v>-1.8479275284333255E-2</v>
      </c>
      <c r="D120" s="83">
        <v>1.6000000000000001E-3</v>
      </c>
    </row>
    <row r="121" spans="1:4" ht="12.5" x14ac:dyDescent="0.25">
      <c r="A121" s="38">
        <v>41331</v>
      </c>
      <c r="B121" s="1">
        <v>2013</v>
      </c>
      <c r="C121" s="39">
        <v>6.0908995959643225E-3</v>
      </c>
      <c r="D121" s="83">
        <v>1.7000000000000001E-3</v>
      </c>
    </row>
    <row r="122" spans="1:4" ht="12.5" x14ac:dyDescent="0.25">
      <c r="A122" s="38">
        <v>41332</v>
      </c>
      <c r="B122" s="1">
        <v>2013</v>
      </c>
      <c r="C122" s="39">
        <v>1.2645666418416045E-2</v>
      </c>
      <c r="D122" s="83">
        <v>1.7000000000000001E-3</v>
      </c>
    </row>
    <row r="123" spans="1:4" ht="12.5" x14ac:dyDescent="0.25">
      <c r="A123" s="38">
        <v>41333</v>
      </c>
      <c r="B123" s="1">
        <v>2013</v>
      </c>
      <c r="C123" s="39">
        <v>-8.644953634581831E-4</v>
      </c>
      <c r="D123" s="83">
        <v>1.7000000000000001E-3</v>
      </c>
    </row>
    <row r="124" spans="1:4" ht="12.5" x14ac:dyDescent="0.25">
      <c r="A124" s="38">
        <v>41334</v>
      </c>
      <c r="B124" s="1">
        <v>2013</v>
      </c>
      <c r="C124" s="39">
        <v>2.3212270716333073E-3</v>
      </c>
      <c r="D124" s="83">
        <v>1.6000000000000001E-3</v>
      </c>
    </row>
    <row r="125" spans="1:4" ht="12.5" x14ac:dyDescent="0.25">
      <c r="A125" s="38">
        <v>41337</v>
      </c>
      <c r="B125" s="1">
        <v>2013</v>
      </c>
      <c r="C125" s="39">
        <v>4.6001264007408333E-3</v>
      </c>
      <c r="D125" s="83">
        <v>1.6000000000000001E-3</v>
      </c>
    </row>
    <row r="126" spans="1:4" ht="12.5" x14ac:dyDescent="0.25">
      <c r="A126" s="38">
        <v>41338</v>
      </c>
      <c r="B126" s="1">
        <v>2013</v>
      </c>
      <c r="C126" s="39">
        <v>9.5204944895365129E-3</v>
      </c>
      <c r="D126" s="83">
        <v>1.5E-3</v>
      </c>
    </row>
    <row r="127" spans="1:4" ht="12.5" x14ac:dyDescent="0.25">
      <c r="A127" s="38">
        <v>41339</v>
      </c>
      <c r="B127" s="1">
        <v>2013</v>
      </c>
      <c r="C127" s="39">
        <v>1.0839757653689358E-3</v>
      </c>
      <c r="D127" s="83">
        <v>1.5E-3</v>
      </c>
    </row>
    <row r="128" spans="1:4" ht="12.5" x14ac:dyDescent="0.25">
      <c r="A128" s="38">
        <v>41340</v>
      </c>
      <c r="B128" s="1">
        <v>2013</v>
      </c>
      <c r="C128" s="39">
        <v>1.8148119521493281E-3</v>
      </c>
      <c r="D128" s="83">
        <v>1.5E-3</v>
      </c>
    </row>
    <row r="129" spans="1:4" ht="12.5" x14ac:dyDescent="0.25">
      <c r="A129" s="38">
        <v>41341</v>
      </c>
      <c r="B129" s="1">
        <v>2013</v>
      </c>
      <c r="C129" s="39">
        <v>4.4711004109199912E-3</v>
      </c>
      <c r="D129" s="83">
        <v>1.5E-3</v>
      </c>
    </row>
    <row r="130" spans="1:4" ht="12.5" x14ac:dyDescent="0.25">
      <c r="A130" s="38">
        <v>41344</v>
      </c>
      <c r="B130" s="1">
        <v>2013</v>
      </c>
      <c r="C130" s="39">
        <v>3.2438723173948535E-3</v>
      </c>
      <c r="D130" s="83">
        <v>1.5E-3</v>
      </c>
    </row>
    <row r="131" spans="1:4" ht="12.5" x14ac:dyDescent="0.25">
      <c r="A131" s="38">
        <v>41345</v>
      </c>
      <c r="B131" s="1">
        <v>2013</v>
      </c>
      <c r="C131" s="39">
        <v>-2.4061516417888235E-3</v>
      </c>
      <c r="D131" s="83">
        <v>1.5E-3</v>
      </c>
    </row>
    <row r="132" spans="1:4" ht="12.5" x14ac:dyDescent="0.25">
      <c r="A132" s="38">
        <v>41346</v>
      </c>
      <c r="B132" s="1">
        <v>2013</v>
      </c>
      <c r="C132" s="39">
        <v>1.3131640123256268E-3</v>
      </c>
      <c r="D132" s="83">
        <v>1.5E-3</v>
      </c>
    </row>
    <row r="133" spans="1:4" ht="12.5" x14ac:dyDescent="0.25">
      <c r="A133" s="38">
        <v>41347</v>
      </c>
      <c r="B133" s="1">
        <v>2013</v>
      </c>
      <c r="C133" s="39">
        <v>5.5873772173025285E-3</v>
      </c>
      <c r="D133" s="83">
        <v>1.5E-3</v>
      </c>
    </row>
    <row r="134" spans="1:4" ht="12.5" x14ac:dyDescent="0.25">
      <c r="A134" s="38">
        <v>41348</v>
      </c>
      <c r="B134" s="1">
        <v>2013</v>
      </c>
      <c r="C134" s="39">
        <v>-1.6197549581095975E-3</v>
      </c>
      <c r="D134" s="83">
        <v>1.4000000000000002E-3</v>
      </c>
    </row>
    <row r="135" spans="1:4" ht="12.5" x14ac:dyDescent="0.25">
      <c r="A135" s="38">
        <v>41351</v>
      </c>
      <c r="B135" s="1">
        <v>2013</v>
      </c>
      <c r="C135" s="39">
        <v>-5.5255858913691377E-3</v>
      </c>
      <c r="D135" s="83">
        <v>1.5E-3</v>
      </c>
    </row>
    <row r="136" spans="1:4" ht="12.5" x14ac:dyDescent="0.25">
      <c r="A136" s="38">
        <v>41352</v>
      </c>
      <c r="B136" s="1">
        <v>2013</v>
      </c>
      <c r="C136" s="39">
        <v>-2.4254633815200036E-3</v>
      </c>
      <c r="D136" s="83">
        <v>1.5E-3</v>
      </c>
    </row>
    <row r="137" spans="1:4" ht="12.5" x14ac:dyDescent="0.25">
      <c r="A137" s="38">
        <v>41353</v>
      </c>
      <c r="B137" s="1">
        <v>2013</v>
      </c>
      <c r="C137" s="39">
        <v>6.6751668015524457E-3</v>
      </c>
      <c r="D137" s="83">
        <v>1.5E-3</v>
      </c>
    </row>
    <row r="138" spans="1:4" ht="12.5" x14ac:dyDescent="0.25">
      <c r="A138" s="38">
        <v>41354</v>
      </c>
      <c r="B138" s="1">
        <v>2013</v>
      </c>
      <c r="C138" s="39">
        <v>-8.3169804044007662E-3</v>
      </c>
      <c r="D138" s="83">
        <v>1.4000000000000002E-3</v>
      </c>
    </row>
    <row r="139" spans="1:4" ht="12.5" x14ac:dyDescent="0.25">
      <c r="A139" s="38">
        <v>41355</v>
      </c>
      <c r="B139" s="1">
        <v>2013</v>
      </c>
      <c r="C139" s="39">
        <v>7.1486659821265496E-3</v>
      </c>
      <c r="D139" s="83">
        <v>1.4000000000000002E-3</v>
      </c>
    </row>
    <row r="140" spans="1:4" ht="12.5" x14ac:dyDescent="0.25">
      <c r="A140" s="38">
        <v>41358</v>
      </c>
      <c r="B140" s="1">
        <v>2013</v>
      </c>
      <c r="C140" s="39">
        <v>-3.3455821309178592E-3</v>
      </c>
      <c r="D140" s="83">
        <v>1.4000000000000002E-3</v>
      </c>
    </row>
    <row r="141" spans="1:4" ht="12.5" x14ac:dyDescent="0.25">
      <c r="A141" s="38">
        <v>41359</v>
      </c>
      <c r="B141" s="1">
        <v>2013</v>
      </c>
      <c r="C141" s="39">
        <v>7.7549129435386119E-3</v>
      </c>
      <c r="D141" s="83">
        <v>1.4000000000000002E-3</v>
      </c>
    </row>
    <row r="142" spans="1:4" ht="12.5" x14ac:dyDescent="0.25">
      <c r="A142" s="38">
        <v>41360</v>
      </c>
      <c r="B142" s="1">
        <v>2013</v>
      </c>
      <c r="C142" s="39">
        <v>-5.8849494121564802E-4</v>
      </c>
      <c r="D142" s="83">
        <v>1.4000000000000002E-3</v>
      </c>
    </row>
    <row r="143" spans="1:4" ht="12.5" x14ac:dyDescent="0.25">
      <c r="A143" s="38">
        <v>41361</v>
      </c>
      <c r="B143" s="1">
        <v>2013</v>
      </c>
      <c r="C143" s="39">
        <v>4.0484851148155808E-3</v>
      </c>
      <c r="D143" s="83">
        <v>1.4000000000000002E-3</v>
      </c>
    </row>
    <row r="144" spans="1:4" ht="12.5" x14ac:dyDescent="0.25">
      <c r="A144" s="38">
        <v>41365</v>
      </c>
      <c r="B144" s="1">
        <v>2013</v>
      </c>
      <c r="C144" s="39">
        <v>-4.4836823364220995E-3</v>
      </c>
      <c r="D144" s="83">
        <v>1.4000000000000002E-3</v>
      </c>
    </row>
    <row r="145" spans="1:4" ht="12.5" x14ac:dyDescent="0.25">
      <c r="A145" s="38">
        <v>41366</v>
      </c>
      <c r="B145" s="1">
        <v>2013</v>
      </c>
      <c r="C145" s="39">
        <v>5.1589620297942326E-3</v>
      </c>
      <c r="D145" s="83">
        <v>1.4000000000000002E-3</v>
      </c>
    </row>
    <row r="146" spans="1:4" ht="12.5" x14ac:dyDescent="0.25">
      <c r="A146" s="38">
        <v>41367</v>
      </c>
      <c r="B146" s="1">
        <v>2013</v>
      </c>
      <c r="C146" s="39">
        <v>-1.0602095506201462E-2</v>
      </c>
      <c r="D146" s="83">
        <v>1.3000000000000002E-3</v>
      </c>
    </row>
    <row r="147" spans="1:4" ht="12.5" x14ac:dyDescent="0.25">
      <c r="A147" s="38">
        <v>41368</v>
      </c>
      <c r="B147" s="1">
        <v>2013</v>
      </c>
      <c r="C147" s="39">
        <v>4.0402538202902035E-3</v>
      </c>
      <c r="D147" s="83">
        <v>1.3000000000000002E-3</v>
      </c>
    </row>
    <row r="148" spans="1:4" ht="12.5" x14ac:dyDescent="0.25">
      <c r="A148" s="38">
        <v>41369</v>
      </c>
      <c r="B148" s="1">
        <v>2013</v>
      </c>
      <c r="C148" s="39">
        <v>-4.3041765503969041E-3</v>
      </c>
      <c r="D148" s="83">
        <v>1.3000000000000002E-3</v>
      </c>
    </row>
    <row r="149" spans="1:4" ht="12.5" x14ac:dyDescent="0.25">
      <c r="A149" s="38">
        <v>41372</v>
      </c>
      <c r="B149" s="1">
        <v>2013</v>
      </c>
      <c r="C149" s="39">
        <v>6.2830119890327149E-3</v>
      </c>
      <c r="D149" s="83">
        <v>1.3000000000000002E-3</v>
      </c>
    </row>
    <row r="150" spans="1:4" ht="12.5" x14ac:dyDescent="0.25">
      <c r="A150" s="38">
        <v>41373</v>
      </c>
      <c r="B150" s="1">
        <v>2013</v>
      </c>
      <c r="C150" s="39">
        <v>3.5380407825949659E-3</v>
      </c>
      <c r="D150" s="83">
        <v>1.3000000000000002E-3</v>
      </c>
    </row>
    <row r="151" spans="1:4" ht="12.5" x14ac:dyDescent="0.25">
      <c r="A151" s="38">
        <v>41374</v>
      </c>
      <c r="B151" s="1">
        <v>2013</v>
      </c>
      <c r="C151" s="39">
        <v>1.2115446292433605E-2</v>
      </c>
      <c r="D151" s="83">
        <v>1.1999999999999999E-3</v>
      </c>
    </row>
    <row r="152" spans="1:4" ht="12.5" x14ac:dyDescent="0.25">
      <c r="A152" s="38">
        <v>41375</v>
      </c>
      <c r="B152" s="1">
        <v>2013</v>
      </c>
      <c r="C152" s="39">
        <v>3.5459469426653589E-3</v>
      </c>
      <c r="D152" s="83">
        <v>1.1999999999999999E-3</v>
      </c>
    </row>
    <row r="153" spans="1:4" ht="12.5" x14ac:dyDescent="0.25">
      <c r="A153" s="38">
        <v>41376</v>
      </c>
      <c r="B153" s="1">
        <v>2013</v>
      </c>
      <c r="C153" s="39">
        <v>-2.8407860171352811E-3</v>
      </c>
      <c r="D153" s="83">
        <v>1.1000000000000001E-3</v>
      </c>
    </row>
    <row r="154" spans="1:4" ht="12.5" x14ac:dyDescent="0.25">
      <c r="A154" s="38">
        <v>41379</v>
      </c>
      <c r="B154" s="1">
        <v>2013</v>
      </c>
      <c r="C154" s="39">
        <v>-2.3234130479996954E-2</v>
      </c>
      <c r="D154" s="83">
        <v>1.1999999999999999E-3</v>
      </c>
    </row>
    <row r="155" spans="1:4" ht="12.5" x14ac:dyDescent="0.25">
      <c r="A155" s="38">
        <v>41380</v>
      </c>
      <c r="B155" s="1">
        <v>2013</v>
      </c>
      <c r="C155" s="39">
        <v>1.4205865503323178E-2</v>
      </c>
      <c r="D155" s="83">
        <v>1.3000000000000002E-3</v>
      </c>
    </row>
    <row r="156" spans="1:4" ht="12.5" x14ac:dyDescent="0.25">
      <c r="A156" s="38">
        <v>41381</v>
      </c>
      <c r="B156" s="1">
        <v>2013</v>
      </c>
      <c r="C156" s="39">
        <v>-1.4431354089724242E-2</v>
      </c>
      <c r="D156" s="83">
        <v>1.3000000000000002E-3</v>
      </c>
    </row>
    <row r="157" spans="1:4" ht="12.5" x14ac:dyDescent="0.25">
      <c r="A157" s="38">
        <v>41382</v>
      </c>
      <c r="B157" s="1">
        <v>2013</v>
      </c>
      <c r="C157" s="39">
        <v>-6.7235401752622328E-3</v>
      </c>
      <c r="D157" s="83">
        <v>1.1999999999999999E-3</v>
      </c>
    </row>
    <row r="158" spans="1:4" ht="12.5" x14ac:dyDescent="0.25">
      <c r="A158" s="38">
        <v>41383</v>
      </c>
      <c r="B158" s="1">
        <v>2013</v>
      </c>
      <c r="C158" s="39">
        <v>8.8089795490163252E-3</v>
      </c>
      <c r="D158" s="83">
        <v>1.1999999999999999E-3</v>
      </c>
    </row>
    <row r="159" spans="1:4" ht="12.5" x14ac:dyDescent="0.25">
      <c r="A159" s="38">
        <v>41386</v>
      </c>
      <c r="B159" s="1">
        <v>2013</v>
      </c>
      <c r="C159" s="39">
        <v>4.6507982154273889E-3</v>
      </c>
      <c r="D159" s="83">
        <v>1.1999999999999999E-3</v>
      </c>
    </row>
    <row r="160" spans="1:4" ht="12.5" x14ac:dyDescent="0.25">
      <c r="A160" s="38">
        <v>41387</v>
      </c>
      <c r="B160" s="1">
        <v>2013</v>
      </c>
      <c r="C160" s="39">
        <v>1.0365294248898439E-2</v>
      </c>
      <c r="D160" s="83">
        <v>1.1999999999999999E-3</v>
      </c>
    </row>
    <row r="161" spans="1:4" ht="12.5" x14ac:dyDescent="0.25">
      <c r="A161" s="38">
        <v>41388</v>
      </c>
      <c r="B161" s="1">
        <v>2013</v>
      </c>
      <c r="C161" s="39">
        <v>6.3339846780946741E-6</v>
      </c>
      <c r="D161" s="83">
        <v>1.3000000000000002E-3</v>
      </c>
    </row>
    <row r="162" spans="1:4" ht="12.5" x14ac:dyDescent="0.25">
      <c r="A162" s="38">
        <v>41389</v>
      </c>
      <c r="B162" s="1">
        <v>2013</v>
      </c>
      <c r="C162" s="39">
        <v>4.0266177447456745E-3</v>
      </c>
      <c r="D162" s="83">
        <v>1.1999999999999999E-3</v>
      </c>
    </row>
    <row r="163" spans="1:4" ht="12.5" x14ac:dyDescent="0.25">
      <c r="A163" s="38">
        <v>41390</v>
      </c>
      <c r="B163" s="1">
        <v>2013</v>
      </c>
      <c r="C163" s="39">
        <v>-1.8437840671979098E-3</v>
      </c>
      <c r="D163" s="83">
        <v>1.1999999999999999E-3</v>
      </c>
    </row>
    <row r="164" spans="1:4" ht="12.5" x14ac:dyDescent="0.25">
      <c r="A164" s="38">
        <v>41393</v>
      </c>
      <c r="B164" s="1">
        <v>2013</v>
      </c>
      <c r="C164" s="39">
        <v>7.1603183893662135E-3</v>
      </c>
      <c r="D164" s="83">
        <v>1.1999999999999999E-3</v>
      </c>
    </row>
    <row r="165" spans="1:4" ht="12.5" x14ac:dyDescent="0.25">
      <c r="A165" s="38">
        <v>41394</v>
      </c>
      <c r="B165" s="1">
        <v>2013</v>
      </c>
      <c r="C165" s="39">
        <v>2.4818418469955725E-3</v>
      </c>
      <c r="D165" s="83">
        <v>1.1000000000000001E-3</v>
      </c>
    </row>
    <row r="166" spans="1:4" ht="12.5" x14ac:dyDescent="0.25">
      <c r="A166" s="38">
        <v>41395</v>
      </c>
      <c r="B166" s="1">
        <v>2013</v>
      </c>
      <c r="C166" s="39">
        <v>-9.3514754188050771E-3</v>
      </c>
      <c r="D166" s="83">
        <v>1.1000000000000001E-3</v>
      </c>
    </row>
    <row r="167" spans="1:4" ht="12.5" x14ac:dyDescent="0.25">
      <c r="A167" s="38">
        <v>41396</v>
      </c>
      <c r="B167" s="1">
        <v>2013</v>
      </c>
      <c r="C167" s="39">
        <v>9.3639943536941335E-3</v>
      </c>
      <c r="D167" s="83">
        <v>1.1000000000000001E-3</v>
      </c>
    </row>
    <row r="168" spans="1:4" ht="12.5" x14ac:dyDescent="0.25">
      <c r="A168" s="38">
        <v>41397</v>
      </c>
      <c r="B168" s="1">
        <v>2013</v>
      </c>
      <c r="C168" s="39">
        <v>1.04795153331448E-2</v>
      </c>
      <c r="D168" s="83">
        <v>1.1000000000000001E-3</v>
      </c>
    </row>
    <row r="169" spans="1:4" ht="12.5" x14ac:dyDescent="0.25">
      <c r="A169" s="38">
        <v>41400</v>
      </c>
      <c r="B169" s="1">
        <v>2013</v>
      </c>
      <c r="C169" s="39">
        <v>1.9059883489792062E-3</v>
      </c>
      <c r="D169" s="83">
        <v>1.1000000000000001E-3</v>
      </c>
    </row>
    <row r="170" spans="1:4" ht="12.5" x14ac:dyDescent="0.25">
      <c r="A170" s="38">
        <v>41401</v>
      </c>
      <c r="B170" s="1">
        <v>2013</v>
      </c>
      <c r="C170" s="39">
        <v>5.2166631841068997E-3</v>
      </c>
      <c r="D170" s="83">
        <v>1E-3</v>
      </c>
    </row>
    <row r="171" spans="1:4" ht="12.5" x14ac:dyDescent="0.25">
      <c r="A171" s="38">
        <v>41402</v>
      </c>
      <c r="B171" s="1">
        <v>2013</v>
      </c>
      <c r="C171" s="39">
        <v>4.1305507302880854E-3</v>
      </c>
      <c r="D171" s="83">
        <v>1.1000000000000001E-3</v>
      </c>
    </row>
    <row r="172" spans="1:4" ht="12.5" x14ac:dyDescent="0.25">
      <c r="A172" s="38">
        <v>41403</v>
      </c>
      <c r="B172" s="1">
        <v>2013</v>
      </c>
      <c r="C172" s="39">
        <v>-3.6939809321391258E-3</v>
      </c>
      <c r="D172" s="83">
        <v>1.1000000000000001E-3</v>
      </c>
    </row>
    <row r="173" spans="1:4" ht="12.5" x14ac:dyDescent="0.25">
      <c r="A173" s="38">
        <v>41404</v>
      </c>
      <c r="B173" s="1">
        <v>2013</v>
      </c>
      <c r="C173" s="39">
        <v>4.3124006751514296E-3</v>
      </c>
      <c r="D173" s="83">
        <v>1.1000000000000001E-3</v>
      </c>
    </row>
    <row r="174" spans="1:4" ht="12.5" x14ac:dyDescent="0.25">
      <c r="A174" s="38">
        <v>41407</v>
      </c>
      <c r="B174" s="1">
        <v>2013</v>
      </c>
      <c r="C174" s="39">
        <v>4.2846606096343147E-5</v>
      </c>
      <c r="D174" s="83">
        <v>1.3000000000000002E-3</v>
      </c>
    </row>
    <row r="175" spans="1:4" ht="12.5" x14ac:dyDescent="0.25">
      <c r="A175" s="38">
        <v>41408</v>
      </c>
      <c r="B175" s="1">
        <v>2013</v>
      </c>
      <c r="C175" s="39">
        <v>1.0091099634557102E-2</v>
      </c>
      <c r="D175" s="83">
        <v>1.1999999999999999E-3</v>
      </c>
    </row>
    <row r="176" spans="1:4" ht="12.5" x14ac:dyDescent="0.25">
      <c r="A176" s="38">
        <v>41409</v>
      </c>
      <c r="B176" s="1">
        <v>2013</v>
      </c>
      <c r="C176" s="39">
        <v>5.1010651178161831E-3</v>
      </c>
      <c r="D176" s="83">
        <v>1.1999999999999999E-3</v>
      </c>
    </row>
    <row r="177" spans="1:4" ht="12.5" x14ac:dyDescent="0.25">
      <c r="A177" s="38">
        <v>41410</v>
      </c>
      <c r="B177" s="1">
        <v>2013</v>
      </c>
      <c r="C177" s="39">
        <v>-5.0222965730849136E-3</v>
      </c>
      <c r="D177" s="83">
        <v>1.1999999999999999E-3</v>
      </c>
    </row>
    <row r="178" spans="1:4" ht="12.5" x14ac:dyDescent="0.25">
      <c r="A178" s="38">
        <v>41411</v>
      </c>
      <c r="B178" s="1">
        <v>2013</v>
      </c>
      <c r="C178" s="39">
        <v>1.0247411805593496E-2</v>
      </c>
      <c r="D178" s="83">
        <v>1.1999999999999999E-3</v>
      </c>
    </row>
    <row r="179" spans="1:4" ht="12.5" x14ac:dyDescent="0.25">
      <c r="A179" s="38">
        <v>41414</v>
      </c>
      <c r="B179" s="1">
        <v>2013</v>
      </c>
      <c r="C179" s="39">
        <v>-7.0790941716164719E-4</v>
      </c>
      <c r="D179" s="83">
        <v>1.1999999999999999E-3</v>
      </c>
    </row>
    <row r="180" spans="1:4" ht="12.5" x14ac:dyDescent="0.25">
      <c r="A180" s="38">
        <v>41415</v>
      </c>
      <c r="B180" s="1">
        <v>2013</v>
      </c>
      <c r="C180" s="39">
        <v>1.7209076486218429E-3</v>
      </c>
      <c r="D180" s="83">
        <v>1.1999999999999999E-3</v>
      </c>
    </row>
    <row r="181" spans="1:4" ht="12.5" x14ac:dyDescent="0.25">
      <c r="A181" s="38">
        <v>41416</v>
      </c>
      <c r="B181" s="1">
        <v>2013</v>
      </c>
      <c r="C181" s="39">
        <v>-8.3080390400197494E-3</v>
      </c>
      <c r="D181" s="83">
        <v>1.1000000000000001E-3</v>
      </c>
    </row>
    <row r="182" spans="1:4" ht="12.5" x14ac:dyDescent="0.25">
      <c r="A182" s="38">
        <v>41417</v>
      </c>
      <c r="B182" s="1">
        <v>2013</v>
      </c>
      <c r="C182" s="39">
        <v>-2.928135769918223E-3</v>
      </c>
      <c r="D182" s="83">
        <v>1.1999999999999999E-3</v>
      </c>
    </row>
    <row r="183" spans="1:4" ht="12.5" x14ac:dyDescent="0.25">
      <c r="A183" s="38">
        <v>41418</v>
      </c>
      <c r="B183" s="1">
        <v>2013</v>
      </c>
      <c r="C183" s="39">
        <v>-5.5149678226770488E-4</v>
      </c>
      <c r="D183" s="83">
        <v>1.1999999999999999E-3</v>
      </c>
    </row>
    <row r="184" spans="1:4" ht="12.5" x14ac:dyDescent="0.25">
      <c r="A184" s="38">
        <v>41422</v>
      </c>
      <c r="B184" s="1">
        <v>2013</v>
      </c>
      <c r="C184" s="39">
        <v>6.3209120130071905E-3</v>
      </c>
      <c r="D184" s="83">
        <v>1.3000000000000002E-3</v>
      </c>
    </row>
    <row r="185" spans="1:4" ht="12.5" x14ac:dyDescent="0.25">
      <c r="A185" s="38">
        <v>41423</v>
      </c>
      <c r="B185" s="1">
        <v>2013</v>
      </c>
      <c r="C185" s="39">
        <v>-7.072892060328735E-3</v>
      </c>
      <c r="D185" s="83">
        <v>1.4000000000000002E-3</v>
      </c>
    </row>
    <row r="186" spans="1:4" ht="12.5" x14ac:dyDescent="0.25">
      <c r="A186" s="38">
        <v>41424</v>
      </c>
      <c r="B186" s="1">
        <v>2013</v>
      </c>
      <c r="C186" s="39">
        <v>3.6635955678957278E-3</v>
      </c>
      <c r="D186" s="83">
        <v>1.3000000000000002E-3</v>
      </c>
    </row>
    <row r="187" spans="1:4" ht="12.5" x14ac:dyDescent="0.25">
      <c r="A187" s="38">
        <v>41425</v>
      </c>
      <c r="B187" s="1">
        <v>2013</v>
      </c>
      <c r="C187" s="39">
        <v>-1.4410550273650714E-2</v>
      </c>
      <c r="D187" s="83">
        <v>1.4000000000000002E-3</v>
      </c>
    </row>
    <row r="188" spans="1:4" ht="12.5" x14ac:dyDescent="0.25">
      <c r="A188" s="38">
        <v>41428</v>
      </c>
      <c r="B188" s="1">
        <v>2013</v>
      </c>
      <c r="C188" s="39">
        <v>5.9184070822181989E-3</v>
      </c>
      <c r="D188" s="83">
        <v>1.4000000000000002E-3</v>
      </c>
    </row>
    <row r="189" spans="1:4" ht="12.5" x14ac:dyDescent="0.25">
      <c r="A189" s="38">
        <v>41429</v>
      </c>
      <c r="B189" s="1">
        <v>2013</v>
      </c>
      <c r="C189" s="39">
        <v>-5.5260242096006633E-3</v>
      </c>
      <c r="D189" s="83">
        <v>1.4000000000000002E-3</v>
      </c>
    </row>
    <row r="190" spans="1:4" ht="12.5" x14ac:dyDescent="0.25">
      <c r="A190" s="38">
        <v>41430</v>
      </c>
      <c r="B190" s="1">
        <v>2013</v>
      </c>
      <c r="C190" s="39">
        <v>-1.3875566725247141E-2</v>
      </c>
      <c r="D190" s="83">
        <v>1.4000000000000002E-3</v>
      </c>
    </row>
    <row r="191" spans="1:4" ht="12.5" x14ac:dyDescent="0.25">
      <c r="A191" s="38">
        <v>41431</v>
      </c>
      <c r="B191" s="1">
        <v>2013</v>
      </c>
      <c r="C191" s="39">
        <v>8.4544332066969503E-3</v>
      </c>
      <c r="D191" s="83">
        <v>1.4000000000000002E-3</v>
      </c>
    </row>
    <row r="192" spans="1:4" ht="12.5" x14ac:dyDescent="0.25">
      <c r="A192" s="38">
        <v>41432</v>
      </c>
      <c r="B192" s="1">
        <v>2013</v>
      </c>
      <c r="C192" s="39">
        <v>1.2749947667659597E-2</v>
      </c>
      <c r="D192" s="83">
        <v>1.4000000000000002E-3</v>
      </c>
    </row>
    <row r="193" spans="1:4" ht="12.5" x14ac:dyDescent="0.25">
      <c r="A193" s="38">
        <v>41435</v>
      </c>
      <c r="B193" s="1">
        <v>2013</v>
      </c>
      <c r="C193" s="39">
        <v>-3.4690629921981507E-4</v>
      </c>
      <c r="D193" s="83">
        <v>1.4000000000000002E-3</v>
      </c>
    </row>
    <row r="194" spans="1:4" ht="12.5" x14ac:dyDescent="0.25">
      <c r="A194" s="38">
        <v>41436</v>
      </c>
      <c r="B194" s="1">
        <v>2013</v>
      </c>
      <c r="C194" s="39">
        <v>-1.020523152075696E-2</v>
      </c>
      <c r="D194" s="83">
        <v>1.4000000000000002E-3</v>
      </c>
    </row>
    <row r="195" spans="1:4" ht="12.5" x14ac:dyDescent="0.25">
      <c r="A195" s="38">
        <v>41437</v>
      </c>
      <c r="B195" s="1">
        <v>2013</v>
      </c>
      <c r="C195" s="39">
        <v>-8.404786017584211E-3</v>
      </c>
      <c r="D195" s="83">
        <v>1.4000000000000002E-3</v>
      </c>
    </row>
    <row r="196" spans="1:4" ht="12.5" x14ac:dyDescent="0.25">
      <c r="A196" s="38">
        <v>41438</v>
      </c>
      <c r="B196" s="1">
        <v>2013</v>
      </c>
      <c r="C196" s="39">
        <v>1.4676090161454946E-2</v>
      </c>
      <c r="D196" s="83">
        <v>1.4000000000000002E-3</v>
      </c>
    </row>
    <row r="197" spans="1:4" ht="12.5" x14ac:dyDescent="0.25">
      <c r="A197" s="38">
        <v>41439</v>
      </c>
      <c r="B197" s="1">
        <v>2013</v>
      </c>
      <c r="C197" s="39">
        <v>-5.902398007852176E-3</v>
      </c>
      <c r="D197" s="83">
        <v>1.3000000000000002E-3</v>
      </c>
    </row>
    <row r="198" spans="1:4" ht="12.5" x14ac:dyDescent="0.25">
      <c r="A198" s="38">
        <v>41442</v>
      </c>
      <c r="B198" s="1">
        <v>2013</v>
      </c>
      <c r="C198" s="39">
        <v>7.5388397237181716E-3</v>
      </c>
      <c r="D198" s="83">
        <v>1.3000000000000002E-3</v>
      </c>
    </row>
    <row r="199" spans="1:4" ht="12.5" x14ac:dyDescent="0.25">
      <c r="A199" s="38">
        <v>41443</v>
      </c>
      <c r="B199" s="1">
        <v>2013</v>
      </c>
      <c r="C199" s="39">
        <v>7.7609517888806018E-3</v>
      </c>
      <c r="D199" s="83">
        <v>1.3000000000000002E-3</v>
      </c>
    </row>
    <row r="200" spans="1:4" ht="12.5" x14ac:dyDescent="0.25">
      <c r="A200" s="38">
        <v>41444</v>
      </c>
      <c r="B200" s="1">
        <v>2013</v>
      </c>
      <c r="C200" s="39">
        <v>-1.3948298829170962E-2</v>
      </c>
      <c r="D200" s="83">
        <v>1.3000000000000002E-3</v>
      </c>
    </row>
    <row r="201" spans="1:4" ht="12.5" x14ac:dyDescent="0.25">
      <c r="A201" s="38">
        <v>41445</v>
      </c>
      <c r="B201" s="1">
        <v>2013</v>
      </c>
      <c r="C201" s="39">
        <v>-2.532835452574456E-2</v>
      </c>
      <c r="D201" s="83">
        <v>1.4000000000000002E-3</v>
      </c>
    </row>
    <row r="202" spans="1:4" ht="12.5" x14ac:dyDescent="0.25">
      <c r="A202" s="38">
        <v>41446</v>
      </c>
      <c r="B202" s="1">
        <v>2013</v>
      </c>
      <c r="C202" s="39">
        <v>2.6661484311964016E-3</v>
      </c>
      <c r="D202" s="83">
        <v>1.3000000000000002E-3</v>
      </c>
    </row>
    <row r="203" spans="1:4" ht="12.5" x14ac:dyDescent="0.25">
      <c r="A203" s="38">
        <v>41449</v>
      </c>
      <c r="B203" s="1">
        <v>2013</v>
      </c>
      <c r="C203" s="39">
        <v>-1.2219313502973374E-2</v>
      </c>
      <c r="D203" s="83">
        <v>1.6000000000000001E-3</v>
      </c>
    </row>
    <row r="204" spans="1:4" ht="12.5" x14ac:dyDescent="0.25">
      <c r="A204" s="38">
        <v>41450</v>
      </c>
      <c r="B204" s="1">
        <v>2013</v>
      </c>
      <c r="C204" s="39">
        <v>9.4524163829988878E-3</v>
      </c>
      <c r="D204" s="83">
        <v>1.7000000000000001E-3</v>
      </c>
    </row>
    <row r="205" spans="1:4" ht="12.5" x14ac:dyDescent="0.25">
      <c r="A205" s="38">
        <v>41451</v>
      </c>
      <c r="B205" s="1">
        <v>2013</v>
      </c>
      <c r="C205" s="39">
        <v>9.5448020236501563E-3</v>
      </c>
      <c r="D205" s="83">
        <v>1.6000000000000001E-3</v>
      </c>
    </row>
    <row r="206" spans="1:4" ht="12.5" x14ac:dyDescent="0.25">
      <c r="A206" s="38">
        <v>41452</v>
      </c>
      <c r="B206" s="1">
        <v>2013</v>
      </c>
      <c r="C206" s="39">
        <v>6.1807276592703957E-3</v>
      </c>
      <c r="D206" s="83">
        <v>1.5E-3</v>
      </c>
    </row>
    <row r="207" spans="1:4" ht="12.5" x14ac:dyDescent="0.25">
      <c r="A207" s="38">
        <v>41453</v>
      </c>
      <c r="B207" s="1">
        <v>2013</v>
      </c>
      <c r="C207" s="39">
        <v>-4.2988374872954703E-3</v>
      </c>
      <c r="D207" s="83">
        <v>1.5E-3</v>
      </c>
    </row>
    <row r="208" spans="1:4" ht="12.5" x14ac:dyDescent="0.25">
      <c r="A208" s="38">
        <v>41456</v>
      </c>
      <c r="B208" s="1">
        <v>2013</v>
      </c>
      <c r="C208" s="39">
        <v>5.3892420362545825E-3</v>
      </c>
      <c r="D208" s="83">
        <v>1.5E-3</v>
      </c>
    </row>
    <row r="209" spans="1:4" ht="12.5" x14ac:dyDescent="0.25">
      <c r="A209" s="38">
        <v>41457</v>
      </c>
      <c r="B209" s="1">
        <v>2013</v>
      </c>
      <c r="C209" s="39">
        <v>-5.4505365172693261E-4</v>
      </c>
      <c r="D209" s="83">
        <v>1.4000000000000002E-3</v>
      </c>
    </row>
    <row r="210" spans="1:4" ht="12.5" x14ac:dyDescent="0.25">
      <c r="A210" s="38">
        <v>41458</v>
      </c>
      <c r="B210" s="1">
        <v>2013</v>
      </c>
      <c r="C210" s="39">
        <v>8.236595098241727E-4</v>
      </c>
      <c r="D210" s="83">
        <v>1.4000000000000002E-3</v>
      </c>
    </row>
    <row r="211" spans="1:4" ht="12.5" x14ac:dyDescent="0.25">
      <c r="A211" s="38">
        <v>41460</v>
      </c>
      <c r="B211" s="1">
        <v>2013</v>
      </c>
      <c r="C211" s="39">
        <v>1.0150057885384197E-2</v>
      </c>
      <c r="D211" s="83">
        <v>1.5E-3</v>
      </c>
    </row>
    <row r="212" spans="1:4" ht="12.5" x14ac:dyDescent="0.25">
      <c r="A212" s="38">
        <v>41463</v>
      </c>
      <c r="B212" s="1">
        <v>2013</v>
      </c>
      <c r="C212" s="39">
        <v>5.2378380021182091E-3</v>
      </c>
      <c r="D212" s="83">
        <v>1.4000000000000002E-3</v>
      </c>
    </row>
    <row r="213" spans="1:4" ht="12.5" x14ac:dyDescent="0.25">
      <c r="A213" s="38">
        <v>41464</v>
      </c>
      <c r="B213" s="1">
        <v>2013</v>
      </c>
      <c r="C213" s="39">
        <v>7.2036706293219874E-3</v>
      </c>
      <c r="D213" s="83">
        <v>1.4000000000000002E-3</v>
      </c>
    </row>
    <row r="214" spans="1:4" ht="12.5" x14ac:dyDescent="0.25">
      <c r="A214" s="38">
        <v>41465</v>
      </c>
      <c r="B214" s="1">
        <v>2013</v>
      </c>
      <c r="C214" s="39">
        <v>1.8154641283901302E-4</v>
      </c>
      <c r="D214" s="83">
        <v>1.3000000000000002E-3</v>
      </c>
    </row>
    <row r="215" spans="1:4" ht="12.5" x14ac:dyDescent="0.25">
      <c r="A215" s="38">
        <v>41466</v>
      </c>
      <c r="B215" s="1">
        <v>2013</v>
      </c>
      <c r="C215" s="39">
        <v>1.3463198150456835E-2</v>
      </c>
      <c r="D215" s="83">
        <v>1.3000000000000002E-3</v>
      </c>
    </row>
    <row r="216" spans="1:4" ht="12.5" x14ac:dyDescent="0.25">
      <c r="A216" s="38">
        <v>41467</v>
      </c>
      <c r="B216" s="1">
        <v>2013</v>
      </c>
      <c r="C216" s="39">
        <v>3.0817767542262128E-3</v>
      </c>
      <c r="D216" s="83">
        <v>1.1999999999999999E-3</v>
      </c>
    </row>
    <row r="217" spans="1:4" ht="12.5" x14ac:dyDescent="0.25">
      <c r="A217" s="38">
        <v>41470</v>
      </c>
      <c r="B217" s="1">
        <v>2013</v>
      </c>
      <c r="C217" s="39">
        <v>1.3739002782673193E-3</v>
      </c>
      <c r="D217" s="83">
        <v>1.1000000000000001E-3</v>
      </c>
    </row>
    <row r="218" spans="1:4" ht="12.5" x14ac:dyDescent="0.25">
      <c r="A218" s="38">
        <v>41471</v>
      </c>
      <c r="B218" s="1">
        <v>2013</v>
      </c>
      <c r="C218" s="39">
        <v>-3.7156612435484218E-3</v>
      </c>
      <c r="D218" s="83">
        <v>1E-3</v>
      </c>
    </row>
    <row r="219" spans="1:4" ht="12.5" x14ac:dyDescent="0.25">
      <c r="A219" s="38">
        <v>41472</v>
      </c>
      <c r="B219" s="1">
        <v>2013</v>
      </c>
      <c r="C219" s="39">
        <v>2.7701921402020061E-3</v>
      </c>
      <c r="D219" s="83">
        <v>1.1000000000000001E-3</v>
      </c>
    </row>
    <row r="220" spans="1:4" ht="12.5" x14ac:dyDescent="0.25">
      <c r="A220" s="38">
        <v>41473</v>
      </c>
      <c r="B220" s="1">
        <v>2013</v>
      </c>
      <c r="C220" s="39">
        <v>5.0203649363598224E-3</v>
      </c>
      <c r="D220" s="83">
        <v>1.1000000000000001E-3</v>
      </c>
    </row>
    <row r="221" spans="1:4" ht="12.5" x14ac:dyDescent="0.25">
      <c r="A221" s="38">
        <v>41474</v>
      </c>
      <c r="B221" s="1">
        <v>2013</v>
      </c>
      <c r="C221" s="39">
        <v>1.6087728890168559E-3</v>
      </c>
      <c r="D221" s="83">
        <v>1.1000000000000001E-3</v>
      </c>
    </row>
    <row r="222" spans="1:4" ht="12.5" x14ac:dyDescent="0.25">
      <c r="A222" s="38">
        <v>41477</v>
      </c>
      <c r="B222" s="1">
        <v>2013</v>
      </c>
      <c r="C222" s="39">
        <v>2.0309250638510861E-3</v>
      </c>
      <c r="D222" s="83">
        <v>1E-3</v>
      </c>
    </row>
    <row r="223" spans="1:4" ht="12.5" x14ac:dyDescent="0.25">
      <c r="A223" s="38">
        <v>41478</v>
      </c>
      <c r="B223" s="1">
        <v>2013</v>
      </c>
      <c r="C223" s="39">
        <v>-1.8536452449211241E-3</v>
      </c>
      <c r="D223" s="83">
        <v>1.1999999999999999E-3</v>
      </c>
    </row>
    <row r="224" spans="1:4" ht="12.5" x14ac:dyDescent="0.25">
      <c r="A224" s="38">
        <v>41479</v>
      </c>
      <c r="B224" s="1">
        <v>2013</v>
      </c>
      <c r="C224" s="39">
        <v>-3.8184593198933806E-3</v>
      </c>
      <c r="D224" s="83">
        <v>1.1999999999999999E-3</v>
      </c>
    </row>
    <row r="225" spans="1:4" ht="12.5" x14ac:dyDescent="0.25">
      <c r="A225" s="38">
        <v>41480</v>
      </c>
      <c r="B225" s="1">
        <v>2013</v>
      </c>
      <c r="C225" s="39">
        <v>2.5531752308375314E-3</v>
      </c>
      <c r="D225" s="83">
        <v>1.1999999999999999E-3</v>
      </c>
    </row>
    <row r="226" spans="1:4" ht="12.5" x14ac:dyDescent="0.25">
      <c r="A226" s="38">
        <v>41481</v>
      </c>
      <c r="B226" s="1">
        <v>2013</v>
      </c>
      <c r="C226" s="39">
        <v>8.2793700580897325E-4</v>
      </c>
      <c r="D226" s="83">
        <v>1.1000000000000001E-3</v>
      </c>
    </row>
    <row r="227" spans="1:4" ht="12.5" x14ac:dyDescent="0.25">
      <c r="A227" s="38">
        <v>41484</v>
      </c>
      <c r="B227" s="1">
        <v>2013</v>
      </c>
      <c r="C227" s="39">
        <v>-3.7429936680698351E-3</v>
      </c>
      <c r="D227" s="83">
        <v>1.1000000000000001E-3</v>
      </c>
    </row>
    <row r="228" spans="1:4" ht="12.5" x14ac:dyDescent="0.25">
      <c r="A228" s="38">
        <v>41485</v>
      </c>
      <c r="B228" s="1">
        <v>2013</v>
      </c>
      <c r="C228" s="39">
        <v>3.7374417942905253E-4</v>
      </c>
      <c r="D228" s="83">
        <v>1.1000000000000001E-3</v>
      </c>
    </row>
    <row r="229" spans="1:4" ht="12.5" x14ac:dyDescent="0.25">
      <c r="A229" s="38">
        <v>41486</v>
      </c>
      <c r="B229" s="1">
        <v>2013</v>
      </c>
      <c r="C229" s="39">
        <v>-1.3643009906418412E-4</v>
      </c>
      <c r="D229" s="83">
        <v>1.1000000000000001E-3</v>
      </c>
    </row>
    <row r="230" spans="1:4" ht="12.5" x14ac:dyDescent="0.25">
      <c r="A230" s="38">
        <v>41487</v>
      </c>
      <c r="B230" s="1">
        <v>2013</v>
      </c>
      <c r="C230" s="39">
        <v>1.2462579504871753E-2</v>
      </c>
      <c r="D230" s="83">
        <v>1.3000000000000002E-3</v>
      </c>
    </row>
    <row r="231" spans="1:4" ht="12.5" x14ac:dyDescent="0.25">
      <c r="A231" s="38">
        <v>41488</v>
      </c>
      <c r="B231" s="1">
        <v>2013</v>
      </c>
      <c r="C231" s="39">
        <v>1.6390855232919159E-3</v>
      </c>
      <c r="D231" s="83">
        <v>1.1000000000000001E-3</v>
      </c>
    </row>
    <row r="232" spans="1:4" ht="12.5" x14ac:dyDescent="0.25">
      <c r="A232" s="38">
        <v>41491</v>
      </c>
      <c r="B232" s="1">
        <v>2013</v>
      </c>
      <c r="C232" s="39">
        <v>-1.480913754279429E-3</v>
      </c>
      <c r="D232" s="83">
        <v>1.1999999999999999E-3</v>
      </c>
    </row>
    <row r="233" spans="1:4" ht="12.5" x14ac:dyDescent="0.25">
      <c r="A233" s="38">
        <v>41492</v>
      </c>
      <c r="B233" s="1">
        <v>2013</v>
      </c>
      <c r="C233" s="39">
        <v>-5.7394613731720544E-3</v>
      </c>
      <c r="D233" s="83">
        <v>1.1999999999999999E-3</v>
      </c>
    </row>
    <row r="234" spans="1:4" ht="12.5" x14ac:dyDescent="0.25">
      <c r="A234" s="38">
        <v>41493</v>
      </c>
      <c r="B234" s="1">
        <v>2013</v>
      </c>
      <c r="C234" s="39">
        <v>-3.81314875241731E-3</v>
      </c>
      <c r="D234" s="83">
        <v>1.1999999999999999E-3</v>
      </c>
    </row>
    <row r="235" spans="1:4" ht="12.5" x14ac:dyDescent="0.25">
      <c r="A235" s="38">
        <v>41494</v>
      </c>
      <c r="B235" s="1">
        <v>2013</v>
      </c>
      <c r="C235" s="39">
        <v>3.8779527938558253E-3</v>
      </c>
      <c r="D235" s="83">
        <v>1.1999999999999999E-3</v>
      </c>
    </row>
    <row r="236" spans="1:4" ht="12.5" x14ac:dyDescent="0.25">
      <c r="A236" s="38">
        <v>41495</v>
      </c>
      <c r="B236" s="1">
        <v>2013</v>
      </c>
      <c r="C236" s="39">
        <v>-3.5763855287662917E-3</v>
      </c>
      <c r="D236" s="83">
        <v>1.1000000000000001E-3</v>
      </c>
    </row>
    <row r="237" spans="1:4" ht="12.5" x14ac:dyDescent="0.25">
      <c r="A237" s="38">
        <v>41498</v>
      </c>
      <c r="B237" s="1">
        <v>2013</v>
      </c>
      <c r="C237" s="39">
        <v>-1.1535425383448848E-3</v>
      </c>
      <c r="D237" s="83">
        <v>1.1999999999999999E-3</v>
      </c>
    </row>
    <row r="238" spans="1:4" ht="12.5" x14ac:dyDescent="0.25">
      <c r="A238" s="38">
        <v>41499</v>
      </c>
      <c r="B238" s="1">
        <v>2013</v>
      </c>
      <c r="C238" s="39">
        <v>2.7721724913956085E-3</v>
      </c>
      <c r="D238" s="83">
        <v>1.1999999999999999E-3</v>
      </c>
    </row>
    <row r="239" spans="1:4" ht="12.5" x14ac:dyDescent="0.25">
      <c r="A239" s="38">
        <v>41500</v>
      </c>
      <c r="B239" s="1">
        <v>2013</v>
      </c>
      <c r="C239" s="39">
        <v>-5.1900517442756379E-3</v>
      </c>
      <c r="D239" s="83">
        <v>1.1999999999999999E-3</v>
      </c>
    </row>
    <row r="240" spans="1:4" ht="12.5" x14ac:dyDescent="0.25">
      <c r="A240" s="38">
        <v>41501</v>
      </c>
      <c r="B240" s="1">
        <v>2013</v>
      </c>
      <c r="C240" s="39">
        <v>-1.4384523926260438E-2</v>
      </c>
      <c r="D240" s="83">
        <v>1.3000000000000002E-3</v>
      </c>
    </row>
    <row r="241" spans="1:4" ht="12.5" x14ac:dyDescent="0.25">
      <c r="A241" s="38">
        <v>41502</v>
      </c>
      <c r="B241" s="1">
        <v>2013</v>
      </c>
      <c r="C241" s="39">
        <v>-3.3100734140073594E-3</v>
      </c>
      <c r="D241" s="83">
        <v>1.3000000000000002E-3</v>
      </c>
    </row>
    <row r="242" spans="1:4" ht="12.5" x14ac:dyDescent="0.25">
      <c r="A242" s="38">
        <v>41505</v>
      </c>
      <c r="B242" s="1">
        <v>2013</v>
      </c>
      <c r="C242" s="39">
        <v>-5.9178400932658947E-3</v>
      </c>
      <c r="D242" s="83">
        <v>1.3000000000000002E-3</v>
      </c>
    </row>
    <row r="243" spans="1:4" ht="12.5" x14ac:dyDescent="0.25">
      <c r="A243" s="38">
        <v>41506</v>
      </c>
      <c r="B243" s="1">
        <v>2013</v>
      </c>
      <c r="C243" s="39">
        <v>3.8139634700918462E-3</v>
      </c>
      <c r="D243" s="83">
        <v>1.3000000000000002E-3</v>
      </c>
    </row>
    <row r="244" spans="1:4" ht="12.5" x14ac:dyDescent="0.25">
      <c r="A244" s="38">
        <v>41507</v>
      </c>
      <c r="B244" s="1">
        <v>2013</v>
      </c>
      <c r="C244" s="39">
        <v>-5.7964139652054766E-3</v>
      </c>
      <c r="D244" s="83">
        <v>1.4000000000000002E-3</v>
      </c>
    </row>
    <row r="245" spans="1:4" ht="12.5" x14ac:dyDescent="0.25">
      <c r="A245" s="38">
        <v>41508</v>
      </c>
      <c r="B245" s="1">
        <v>2013</v>
      </c>
      <c r="C245" s="39">
        <v>8.5824950407145766E-3</v>
      </c>
      <c r="D245" s="83">
        <v>1.4000000000000002E-3</v>
      </c>
    </row>
    <row r="246" spans="1:4" ht="12.5" x14ac:dyDescent="0.25">
      <c r="A246" s="38">
        <v>41509</v>
      </c>
      <c r="B246" s="1">
        <v>2013</v>
      </c>
      <c r="C246" s="39">
        <v>3.9392183354132132E-3</v>
      </c>
      <c r="D246" s="83">
        <v>1.4000000000000002E-3</v>
      </c>
    </row>
    <row r="247" spans="1:4" ht="12.5" x14ac:dyDescent="0.25">
      <c r="A247" s="38">
        <v>41512</v>
      </c>
      <c r="B247" s="1">
        <v>2013</v>
      </c>
      <c r="C247" s="39">
        <v>-4.047856913079035E-3</v>
      </c>
      <c r="D247" s="83">
        <v>1.3000000000000002E-3</v>
      </c>
    </row>
    <row r="248" spans="1:4" ht="12.5" x14ac:dyDescent="0.25">
      <c r="A248" s="38">
        <v>41513</v>
      </c>
      <c r="B248" s="1">
        <v>2013</v>
      </c>
      <c r="C248" s="39">
        <v>-1.6001509567328324E-2</v>
      </c>
      <c r="D248" s="83">
        <v>1.1999999999999999E-3</v>
      </c>
    </row>
    <row r="249" spans="1:4" ht="12.5" x14ac:dyDescent="0.25">
      <c r="A249" s="38">
        <v>41514</v>
      </c>
      <c r="B249" s="1">
        <v>2013</v>
      </c>
      <c r="C249" s="39">
        <v>2.7438892221566106E-3</v>
      </c>
      <c r="D249" s="83">
        <v>1.4000000000000002E-3</v>
      </c>
    </row>
    <row r="250" spans="1:4" ht="12.5" x14ac:dyDescent="0.25">
      <c r="A250" s="38">
        <v>41515</v>
      </c>
      <c r="B250" s="1">
        <v>2013</v>
      </c>
      <c r="C250" s="39">
        <v>1.9614259312179068E-3</v>
      </c>
      <c r="D250" s="83">
        <v>1.4000000000000002E-3</v>
      </c>
    </row>
    <row r="251" spans="1:4" ht="12.5" x14ac:dyDescent="0.25">
      <c r="A251" s="38">
        <v>41516</v>
      </c>
      <c r="B251" s="1">
        <v>2013</v>
      </c>
      <c r="C251" s="39">
        <v>-3.1793224259261555E-3</v>
      </c>
      <c r="D251" s="83">
        <v>1.3000000000000002E-3</v>
      </c>
    </row>
    <row r="252" spans="1:4" ht="12.5" x14ac:dyDescent="0.25">
      <c r="A252" s="38">
        <v>41520</v>
      </c>
      <c r="B252" s="1">
        <v>2013</v>
      </c>
      <c r="C252" s="39">
        <v>4.1555453751369511E-3</v>
      </c>
      <c r="D252" s="83">
        <v>1.4000000000000002E-3</v>
      </c>
    </row>
    <row r="253" spans="1:4" ht="12.5" x14ac:dyDescent="0.25">
      <c r="A253" s="38">
        <v>41521</v>
      </c>
      <c r="B253" s="1">
        <v>2013</v>
      </c>
      <c r="C253" s="39">
        <v>8.0842264234291927E-3</v>
      </c>
      <c r="D253" s="83">
        <v>1.4000000000000002E-3</v>
      </c>
    </row>
    <row r="254" spans="1:4" ht="12.5" x14ac:dyDescent="0.25">
      <c r="A254" s="38">
        <v>41522</v>
      </c>
      <c r="B254" s="1">
        <v>2013</v>
      </c>
      <c r="C254" s="39">
        <v>1.2091315073432651E-3</v>
      </c>
      <c r="D254" s="83">
        <v>1.6000000000000001E-3</v>
      </c>
    </row>
    <row r="255" spans="1:4" ht="12.5" x14ac:dyDescent="0.25">
      <c r="A255" s="38">
        <v>41523</v>
      </c>
      <c r="B255" s="1">
        <v>2013</v>
      </c>
      <c r="C255" s="39">
        <v>5.4376557675273835E-5</v>
      </c>
      <c r="D255" s="83">
        <v>1.4000000000000002E-3</v>
      </c>
    </row>
    <row r="256" spans="1:4" ht="12.5" x14ac:dyDescent="0.25">
      <c r="A256" s="38">
        <v>41526</v>
      </c>
      <c r="B256" s="1">
        <v>2013</v>
      </c>
      <c r="C256" s="39">
        <v>9.9433320560937486E-3</v>
      </c>
      <c r="D256" s="83">
        <v>1.1999999999999999E-3</v>
      </c>
    </row>
    <row r="257" spans="1:4" ht="12.5" x14ac:dyDescent="0.25">
      <c r="A257" s="38">
        <v>41527</v>
      </c>
      <c r="B257" s="1">
        <v>2013</v>
      </c>
      <c r="C257" s="39">
        <v>7.3189229171092005E-3</v>
      </c>
      <c r="D257" s="83">
        <v>1.3000000000000002E-3</v>
      </c>
    </row>
    <row r="258" spans="1:4" ht="12.5" x14ac:dyDescent="0.25">
      <c r="A258" s="38">
        <v>41528</v>
      </c>
      <c r="B258" s="1">
        <v>2013</v>
      </c>
      <c r="C258" s="39">
        <v>3.0476259239930587E-3</v>
      </c>
      <c r="D258" s="83">
        <v>1.1999999999999999E-3</v>
      </c>
    </row>
    <row r="259" spans="1:4" ht="12.5" x14ac:dyDescent="0.25">
      <c r="A259" s="38">
        <v>41529</v>
      </c>
      <c r="B259" s="1">
        <v>2013</v>
      </c>
      <c r="C259" s="39">
        <v>-3.3861650418574234E-3</v>
      </c>
      <c r="D259" s="83">
        <v>1.3000000000000002E-3</v>
      </c>
    </row>
    <row r="260" spans="1:4" ht="12.5" x14ac:dyDescent="0.25">
      <c r="A260" s="38">
        <v>41530</v>
      </c>
      <c r="B260" s="1">
        <v>2013</v>
      </c>
      <c r="C260" s="39">
        <v>2.7110335432424617E-3</v>
      </c>
      <c r="D260" s="83">
        <v>1.3000000000000002E-3</v>
      </c>
    </row>
    <row r="261" spans="1:4" ht="12.5" x14ac:dyDescent="0.25">
      <c r="A261" s="38">
        <v>41533</v>
      </c>
      <c r="B261" s="1">
        <v>2013</v>
      </c>
      <c r="C261" s="39">
        <v>5.6770168919803715E-3</v>
      </c>
      <c r="D261" s="83">
        <v>1.3000000000000002E-3</v>
      </c>
    </row>
    <row r="262" spans="1:4" ht="12.5" x14ac:dyDescent="0.25">
      <c r="A262" s="38">
        <v>41534</v>
      </c>
      <c r="B262" s="1">
        <v>2013</v>
      </c>
      <c r="C262" s="39">
        <v>4.2088494865901299E-3</v>
      </c>
      <c r="D262" s="83">
        <v>1.1999999999999999E-3</v>
      </c>
    </row>
    <row r="263" spans="1:4" ht="12.5" x14ac:dyDescent="0.25">
      <c r="A263" s="38">
        <v>41535</v>
      </c>
      <c r="B263" s="1">
        <v>2013</v>
      </c>
      <c r="C263" s="39">
        <v>1.2104115967809937E-2</v>
      </c>
      <c r="D263" s="83">
        <v>1.1000000000000001E-3</v>
      </c>
    </row>
    <row r="264" spans="1:4" ht="12.5" x14ac:dyDescent="0.25">
      <c r="A264" s="38">
        <v>41536</v>
      </c>
      <c r="B264" s="1">
        <v>2013</v>
      </c>
      <c r="C264" s="39">
        <v>-1.8446229845168335E-3</v>
      </c>
      <c r="D264" s="83">
        <v>1E-3</v>
      </c>
    </row>
    <row r="265" spans="1:4" ht="12.5" x14ac:dyDescent="0.25">
      <c r="A265" s="38">
        <v>41537</v>
      </c>
      <c r="B265" s="1">
        <v>2013</v>
      </c>
      <c r="C265" s="39">
        <v>-7.2430937969337897E-3</v>
      </c>
      <c r="D265" s="83">
        <v>1.1000000000000001E-3</v>
      </c>
    </row>
    <row r="266" spans="1:4" ht="12.5" x14ac:dyDescent="0.25">
      <c r="A266" s="38">
        <v>41540</v>
      </c>
      <c r="B266" s="1">
        <v>2013</v>
      </c>
      <c r="C266" s="39">
        <v>-4.7307188688171364E-3</v>
      </c>
      <c r="D266" s="83">
        <v>1E-3</v>
      </c>
    </row>
    <row r="267" spans="1:4" ht="12.5" x14ac:dyDescent="0.25">
      <c r="A267" s="38">
        <v>41541</v>
      </c>
      <c r="B267" s="1">
        <v>2013</v>
      </c>
      <c r="C267" s="39">
        <v>-2.6005674711671984E-3</v>
      </c>
      <c r="D267" s="83">
        <v>1E-3</v>
      </c>
    </row>
    <row r="268" spans="1:4" ht="12.5" x14ac:dyDescent="0.25">
      <c r="A268" s="38">
        <v>41542</v>
      </c>
      <c r="B268" s="1">
        <v>2013</v>
      </c>
      <c r="C268" s="39">
        <v>-2.7432108029442847E-3</v>
      </c>
      <c r="D268" s="83">
        <v>1E-3</v>
      </c>
    </row>
    <row r="269" spans="1:4" ht="12.5" x14ac:dyDescent="0.25">
      <c r="A269" s="38">
        <v>41543</v>
      </c>
      <c r="B269" s="1">
        <v>2013</v>
      </c>
      <c r="C269" s="39">
        <v>3.4793515156158698E-3</v>
      </c>
      <c r="D269" s="83">
        <v>8.9999999999999998E-4</v>
      </c>
    </row>
    <row r="270" spans="1:4" ht="12.5" x14ac:dyDescent="0.25">
      <c r="A270" s="38">
        <v>41544</v>
      </c>
      <c r="B270" s="1">
        <v>2013</v>
      </c>
      <c r="C270" s="39">
        <v>-4.0820957930202389E-3</v>
      </c>
      <c r="D270" s="83">
        <v>1E-3</v>
      </c>
    </row>
    <row r="271" spans="1:4" ht="12.5" x14ac:dyDescent="0.25">
      <c r="A271" s="38">
        <v>41547</v>
      </c>
      <c r="B271" s="1">
        <v>2013</v>
      </c>
      <c r="C271" s="39">
        <v>-6.0475090187600816E-3</v>
      </c>
      <c r="D271" s="83">
        <v>1E-3</v>
      </c>
    </row>
    <row r="272" spans="1:4" ht="12.5" x14ac:dyDescent="0.25">
      <c r="A272" s="38">
        <v>41548</v>
      </c>
      <c r="B272" s="1">
        <v>2013</v>
      </c>
      <c r="C272" s="39">
        <v>7.9667537209757739E-3</v>
      </c>
      <c r="D272" s="83">
        <v>1E-3</v>
      </c>
    </row>
    <row r="273" spans="1:4" ht="12.5" x14ac:dyDescent="0.25">
      <c r="A273" s="38">
        <v>41549</v>
      </c>
      <c r="B273" s="1">
        <v>2013</v>
      </c>
      <c r="C273" s="39">
        <v>-6.6688898770376765E-4</v>
      </c>
      <c r="D273" s="83">
        <v>1.1000000000000001E-3</v>
      </c>
    </row>
    <row r="274" spans="1:4" ht="12.5" x14ac:dyDescent="0.25">
      <c r="A274" s="38">
        <v>41550</v>
      </c>
      <c r="B274" s="1">
        <v>2013</v>
      </c>
      <c r="C274" s="39">
        <v>-9.0199957444824265E-3</v>
      </c>
      <c r="D274" s="83">
        <v>1.1000000000000001E-3</v>
      </c>
    </row>
    <row r="275" spans="1:4" ht="12.5" x14ac:dyDescent="0.25">
      <c r="A275" s="38">
        <v>41551</v>
      </c>
      <c r="B275" s="1">
        <v>2013</v>
      </c>
      <c r="C275" s="39">
        <v>7.0284870655762189E-3</v>
      </c>
      <c r="D275" s="83">
        <v>1.1000000000000001E-3</v>
      </c>
    </row>
    <row r="276" spans="1:4" ht="12.5" x14ac:dyDescent="0.25">
      <c r="A276" s="38">
        <v>41554</v>
      </c>
      <c r="B276" s="1">
        <v>2013</v>
      </c>
      <c r="C276" s="39">
        <v>-8.5427446236556424E-3</v>
      </c>
      <c r="D276" s="83">
        <v>1.1999999999999999E-3</v>
      </c>
    </row>
    <row r="277" spans="1:4" ht="12.5" x14ac:dyDescent="0.25">
      <c r="A277" s="38">
        <v>41555</v>
      </c>
      <c r="B277" s="1">
        <v>2013</v>
      </c>
      <c r="C277" s="39">
        <v>-1.2408723348868085E-2</v>
      </c>
      <c r="D277" s="83">
        <v>1.5E-3</v>
      </c>
    </row>
    <row r="278" spans="1:4" ht="12.5" x14ac:dyDescent="0.25">
      <c r="A278" s="38">
        <v>41556</v>
      </c>
      <c r="B278" s="1">
        <v>2013</v>
      </c>
      <c r="C278" s="39">
        <v>5.7369749599523064E-4</v>
      </c>
      <c r="D278" s="83">
        <v>1.5E-3</v>
      </c>
    </row>
    <row r="279" spans="1:4" ht="12.5" x14ac:dyDescent="0.25">
      <c r="A279" s="38">
        <v>41557</v>
      </c>
      <c r="B279" s="1">
        <v>2013</v>
      </c>
      <c r="C279" s="39">
        <v>2.1595603003649867E-2</v>
      </c>
      <c r="D279" s="83">
        <v>1.4000000000000002E-3</v>
      </c>
    </row>
    <row r="280" spans="1:4" ht="12.5" x14ac:dyDescent="0.25">
      <c r="A280" s="38">
        <v>41558</v>
      </c>
      <c r="B280" s="1">
        <v>2013</v>
      </c>
      <c r="C280" s="39">
        <v>6.2666589042077387E-3</v>
      </c>
      <c r="D280" s="83">
        <v>1.4000000000000002E-3</v>
      </c>
    </row>
    <row r="281" spans="1:4" ht="12.5" x14ac:dyDescent="0.25">
      <c r="A281" s="38">
        <v>41562</v>
      </c>
      <c r="B281" s="1">
        <v>2013</v>
      </c>
      <c r="C281" s="39">
        <v>-7.0888155544114413E-3</v>
      </c>
      <c r="D281" s="83">
        <v>1.6000000000000001E-3</v>
      </c>
    </row>
    <row r="282" spans="1:4" ht="12.5" x14ac:dyDescent="0.25">
      <c r="A282" s="38">
        <v>41563</v>
      </c>
      <c r="B282" s="1">
        <v>2013</v>
      </c>
      <c r="C282" s="39">
        <v>1.3732816122981576E-2</v>
      </c>
      <c r="D282" s="83">
        <v>1.5E-3</v>
      </c>
    </row>
    <row r="283" spans="1:4" ht="12.5" x14ac:dyDescent="0.25">
      <c r="A283" s="38">
        <v>41564</v>
      </c>
      <c r="B283" s="1">
        <v>2013</v>
      </c>
      <c r="C283" s="39">
        <v>6.7213230176509332E-3</v>
      </c>
      <c r="D283" s="83">
        <v>1.3000000000000002E-3</v>
      </c>
    </row>
    <row r="284" spans="1:4" ht="12.5" x14ac:dyDescent="0.25">
      <c r="A284" s="38">
        <v>41565</v>
      </c>
      <c r="B284" s="1">
        <v>2013</v>
      </c>
      <c r="C284" s="39">
        <v>6.5274195501484516E-3</v>
      </c>
      <c r="D284" s="83">
        <v>1.1999999999999999E-3</v>
      </c>
    </row>
    <row r="285" spans="1:4" ht="12.5" x14ac:dyDescent="0.25">
      <c r="A285" s="38">
        <v>41568</v>
      </c>
      <c r="B285" s="1">
        <v>2013</v>
      </c>
      <c r="C285" s="39">
        <v>9.1712618574313345E-5</v>
      </c>
      <c r="D285" s="83">
        <v>1.1000000000000001E-3</v>
      </c>
    </row>
    <row r="286" spans="1:4" ht="12.5" x14ac:dyDescent="0.25">
      <c r="A286" s="38">
        <v>41569</v>
      </c>
      <c r="B286" s="1">
        <v>2013</v>
      </c>
      <c r="C286" s="39">
        <v>5.7211107858845976E-3</v>
      </c>
      <c r="D286" s="83">
        <v>1E-3</v>
      </c>
    </row>
    <row r="287" spans="1:4" ht="12.5" x14ac:dyDescent="0.25">
      <c r="A287" s="38">
        <v>41570</v>
      </c>
      <c r="B287" s="1">
        <v>2013</v>
      </c>
      <c r="C287" s="39">
        <v>-4.7357309912257808E-3</v>
      </c>
      <c r="D287" s="83">
        <v>1.1000000000000001E-3</v>
      </c>
    </row>
    <row r="288" spans="1:4" ht="12.5" x14ac:dyDescent="0.25">
      <c r="A288" s="38">
        <v>41571</v>
      </c>
      <c r="B288" s="1">
        <v>2013</v>
      </c>
      <c r="C288" s="39">
        <v>3.2528719960210105E-3</v>
      </c>
      <c r="D288" s="83">
        <v>1.1999999999999999E-3</v>
      </c>
    </row>
    <row r="289" spans="1:4" ht="12.5" x14ac:dyDescent="0.25">
      <c r="A289" s="38">
        <v>41572</v>
      </c>
      <c r="B289" s="1">
        <v>2013</v>
      </c>
      <c r="C289" s="39">
        <v>4.3851726383198801E-3</v>
      </c>
      <c r="D289" s="83">
        <v>1.1000000000000001E-3</v>
      </c>
    </row>
    <row r="290" spans="1:4" ht="12.5" x14ac:dyDescent="0.25">
      <c r="A290" s="38">
        <v>41575</v>
      </c>
      <c r="B290" s="1">
        <v>2013</v>
      </c>
      <c r="C290" s="39">
        <v>1.328835930998072E-3</v>
      </c>
      <c r="D290" s="83">
        <v>1.1000000000000001E-3</v>
      </c>
    </row>
    <row r="291" spans="1:4" ht="12.5" x14ac:dyDescent="0.25">
      <c r="A291" s="38">
        <v>41576</v>
      </c>
      <c r="B291" s="1">
        <v>2013</v>
      </c>
      <c r="C291" s="39">
        <v>5.568680457237637E-3</v>
      </c>
      <c r="D291" s="83">
        <v>1.1000000000000001E-3</v>
      </c>
    </row>
    <row r="292" spans="1:4" ht="12.5" x14ac:dyDescent="0.25">
      <c r="A292" s="38">
        <v>41577</v>
      </c>
      <c r="B292" s="1">
        <v>2013</v>
      </c>
      <c r="C292" s="39">
        <v>-4.8879104801314577E-3</v>
      </c>
      <c r="D292" s="83">
        <v>1.1000000000000001E-3</v>
      </c>
    </row>
    <row r="293" spans="1:4" ht="12.5" x14ac:dyDescent="0.25">
      <c r="A293" s="38">
        <v>41578</v>
      </c>
      <c r="B293" s="1">
        <v>2013</v>
      </c>
      <c r="C293" s="39">
        <v>-3.846759576849974E-3</v>
      </c>
      <c r="D293" s="83">
        <v>1E-3</v>
      </c>
    </row>
    <row r="294" spans="1:4" ht="12.5" x14ac:dyDescent="0.25">
      <c r="A294" s="38">
        <v>41579</v>
      </c>
      <c r="B294" s="1">
        <v>2013</v>
      </c>
      <c r="C294" s="39">
        <v>2.8992283353028092E-3</v>
      </c>
      <c r="D294" s="83">
        <v>1E-3</v>
      </c>
    </row>
    <row r="295" spans="1:4" ht="12.5" x14ac:dyDescent="0.25">
      <c r="A295" s="38">
        <v>41582</v>
      </c>
      <c r="B295" s="1">
        <v>2013</v>
      </c>
      <c r="C295" s="39">
        <v>3.5641773126337483E-3</v>
      </c>
      <c r="D295" s="83">
        <v>8.9999999999999998E-4</v>
      </c>
    </row>
    <row r="296" spans="1:4" ht="12.5" x14ac:dyDescent="0.25">
      <c r="A296" s="38">
        <v>41583</v>
      </c>
      <c r="B296" s="1">
        <v>2013</v>
      </c>
      <c r="C296" s="39">
        <v>-2.8094838497391963E-3</v>
      </c>
      <c r="D296" s="83">
        <v>1E-3</v>
      </c>
    </row>
    <row r="297" spans="1:4" ht="12.5" x14ac:dyDescent="0.25">
      <c r="A297" s="38">
        <v>41584</v>
      </c>
      <c r="B297" s="1">
        <v>2013</v>
      </c>
      <c r="C297" s="39">
        <v>4.2564576101536706E-3</v>
      </c>
      <c r="D297" s="83">
        <v>1.1000000000000001E-3</v>
      </c>
    </row>
    <row r="298" spans="1:4" ht="12.5" x14ac:dyDescent="0.25">
      <c r="A298" s="38">
        <v>41585</v>
      </c>
      <c r="B298" s="1">
        <v>2013</v>
      </c>
      <c r="C298" s="39">
        <v>-1.327045548901987E-2</v>
      </c>
      <c r="D298" s="83">
        <v>1.1000000000000001E-3</v>
      </c>
    </row>
    <row r="299" spans="1:4" ht="12.5" x14ac:dyDescent="0.25">
      <c r="A299" s="38">
        <v>41586</v>
      </c>
      <c r="B299" s="1">
        <v>2013</v>
      </c>
      <c r="C299" s="39">
        <v>1.333823103901602E-2</v>
      </c>
      <c r="D299" s="83">
        <v>1.1999999999999999E-3</v>
      </c>
    </row>
    <row r="300" spans="1:4" ht="12.5" x14ac:dyDescent="0.25">
      <c r="A300" s="38">
        <v>41590</v>
      </c>
      <c r="B300" s="1">
        <v>2013</v>
      </c>
      <c r="C300" s="39">
        <v>-2.3731640314203425E-3</v>
      </c>
      <c r="D300" s="83">
        <v>1.3000000000000002E-3</v>
      </c>
    </row>
    <row r="301" spans="1:4" ht="12.5" x14ac:dyDescent="0.25">
      <c r="A301" s="38">
        <v>41591</v>
      </c>
      <c r="B301" s="1">
        <v>2013</v>
      </c>
      <c r="C301" s="39">
        <v>8.0627195734255634E-3</v>
      </c>
      <c r="D301" s="83">
        <v>1.3000000000000002E-3</v>
      </c>
    </row>
    <row r="302" spans="1:4" ht="12.5" x14ac:dyDescent="0.25">
      <c r="A302" s="38">
        <v>41592</v>
      </c>
      <c r="B302" s="1">
        <v>2013</v>
      </c>
      <c r="C302" s="39">
        <v>4.8255995473341796E-3</v>
      </c>
      <c r="D302" s="83">
        <v>1.3000000000000002E-3</v>
      </c>
    </row>
    <row r="303" spans="1:4" ht="12.5" x14ac:dyDescent="0.25">
      <c r="A303" s="38">
        <v>41593</v>
      </c>
      <c r="B303" s="1">
        <v>2013</v>
      </c>
      <c r="C303" s="39">
        <v>4.2131136773868576E-3</v>
      </c>
      <c r="D303" s="83">
        <v>1.3000000000000002E-3</v>
      </c>
    </row>
    <row r="304" spans="1:4" ht="12.5" x14ac:dyDescent="0.25">
      <c r="A304" s="38">
        <v>41596</v>
      </c>
      <c r="B304" s="1">
        <v>2013</v>
      </c>
      <c r="C304" s="39">
        <v>-3.7050389068854113E-3</v>
      </c>
      <c r="D304" s="83">
        <v>1.3000000000000002E-3</v>
      </c>
    </row>
    <row r="305" spans="1:4" ht="12.5" x14ac:dyDescent="0.25">
      <c r="A305" s="38">
        <v>41597</v>
      </c>
      <c r="B305" s="1">
        <v>2013</v>
      </c>
      <c r="C305" s="39">
        <v>-2.0450361935312332E-3</v>
      </c>
      <c r="D305" s="83">
        <v>1.4000000000000002E-3</v>
      </c>
    </row>
    <row r="306" spans="1:4" ht="12.5" x14ac:dyDescent="0.25">
      <c r="A306" s="38">
        <v>41598</v>
      </c>
      <c r="B306" s="1">
        <v>2013</v>
      </c>
      <c r="C306" s="39">
        <v>-3.642235986195912E-3</v>
      </c>
      <c r="D306" s="83">
        <v>1.1999999999999999E-3</v>
      </c>
    </row>
    <row r="307" spans="1:4" ht="12.5" x14ac:dyDescent="0.25">
      <c r="A307" s="38">
        <v>41599</v>
      </c>
      <c r="B307" s="1">
        <v>2013</v>
      </c>
      <c r="C307" s="39">
        <v>8.0957162744240488E-3</v>
      </c>
      <c r="D307" s="83">
        <v>1.1999999999999999E-3</v>
      </c>
    </row>
    <row r="308" spans="1:4" ht="12.5" x14ac:dyDescent="0.25">
      <c r="A308" s="38">
        <v>41600</v>
      </c>
      <c r="B308" s="1">
        <v>2013</v>
      </c>
      <c r="C308" s="39">
        <v>4.9491714942796741E-3</v>
      </c>
      <c r="D308" s="83">
        <v>1.1999999999999999E-3</v>
      </c>
    </row>
    <row r="309" spans="1:4" ht="12.5" x14ac:dyDescent="0.25">
      <c r="A309" s="38">
        <v>41603</v>
      </c>
      <c r="B309" s="1">
        <v>2013</v>
      </c>
      <c r="C309" s="39">
        <v>-1.2641245404365169E-3</v>
      </c>
      <c r="D309" s="83">
        <v>1.4000000000000002E-3</v>
      </c>
    </row>
    <row r="310" spans="1:4" ht="12.5" x14ac:dyDescent="0.25">
      <c r="A310" s="38">
        <v>41604</v>
      </c>
      <c r="B310" s="1">
        <v>2013</v>
      </c>
      <c r="C310" s="39">
        <v>1.4978239973848013E-4</v>
      </c>
      <c r="D310" s="83">
        <v>1.3000000000000002E-3</v>
      </c>
    </row>
    <row r="311" spans="1:4" ht="12.5" x14ac:dyDescent="0.25">
      <c r="A311" s="38">
        <v>41605</v>
      </c>
      <c r="B311" s="1">
        <v>2013</v>
      </c>
      <c r="C311" s="39">
        <v>2.4820094847459511E-3</v>
      </c>
      <c r="D311" s="83">
        <v>1.3000000000000002E-3</v>
      </c>
    </row>
    <row r="312" spans="1:4" ht="12.5" x14ac:dyDescent="0.25">
      <c r="A312" s="38">
        <v>41607</v>
      </c>
      <c r="B312" s="1">
        <v>2013</v>
      </c>
      <c r="C312" s="39">
        <v>-7.8604171175170024E-4</v>
      </c>
      <c r="D312" s="83">
        <v>1.3000000000000002E-3</v>
      </c>
    </row>
    <row r="313" spans="1:4" ht="12.5" x14ac:dyDescent="0.25">
      <c r="A313" s="38">
        <v>41610</v>
      </c>
      <c r="B313" s="1">
        <v>2013</v>
      </c>
      <c r="C313" s="39">
        <v>-2.7227046439559808E-3</v>
      </c>
      <c r="D313" s="83">
        <v>1.3000000000000002E-3</v>
      </c>
    </row>
    <row r="314" spans="1:4" ht="12.5" x14ac:dyDescent="0.25">
      <c r="A314" s="38">
        <v>41611</v>
      </c>
      <c r="B314" s="1">
        <v>2013</v>
      </c>
      <c r="C314" s="39">
        <v>-3.1979560353162999E-3</v>
      </c>
      <c r="D314" s="83">
        <v>1.3000000000000002E-3</v>
      </c>
    </row>
    <row r="315" spans="1:4" ht="12.5" x14ac:dyDescent="0.25">
      <c r="A315" s="38">
        <v>41612</v>
      </c>
      <c r="B315" s="1">
        <v>2013</v>
      </c>
      <c r="C315" s="39">
        <v>-1.3043625524062031E-3</v>
      </c>
      <c r="D315" s="83">
        <v>1.4000000000000002E-3</v>
      </c>
    </row>
    <row r="316" spans="1:4" ht="12.5" x14ac:dyDescent="0.25">
      <c r="A316" s="38">
        <v>41613</v>
      </c>
      <c r="B316" s="1">
        <v>2013</v>
      </c>
      <c r="C316" s="39">
        <v>-4.3489995429874546E-3</v>
      </c>
      <c r="D316" s="83">
        <v>1.3000000000000002E-3</v>
      </c>
    </row>
    <row r="317" spans="1:4" ht="12.5" x14ac:dyDescent="0.25">
      <c r="A317" s="38">
        <v>41614</v>
      </c>
      <c r="B317" s="1">
        <v>2013</v>
      </c>
      <c r="C317" s="39">
        <v>1.1175230224585924E-2</v>
      </c>
      <c r="D317" s="83">
        <v>1.3000000000000002E-3</v>
      </c>
    </row>
    <row r="318" spans="1:4" ht="12.5" x14ac:dyDescent="0.25">
      <c r="A318" s="38">
        <v>41617</v>
      </c>
      <c r="B318" s="1">
        <v>2013</v>
      </c>
      <c r="C318" s="39">
        <v>1.8154350128978636E-3</v>
      </c>
      <c r="D318" s="83">
        <v>1.3000000000000002E-3</v>
      </c>
    </row>
    <row r="319" spans="1:4" ht="12.5" x14ac:dyDescent="0.25">
      <c r="A319" s="38">
        <v>41618</v>
      </c>
      <c r="B319" s="1">
        <v>2013</v>
      </c>
      <c r="C319" s="39">
        <v>-3.1847248870443094E-3</v>
      </c>
      <c r="D319" s="83">
        <v>1.4000000000000002E-3</v>
      </c>
    </row>
    <row r="320" spans="1:4" ht="12.5" x14ac:dyDescent="0.25">
      <c r="A320" s="38">
        <v>41619</v>
      </c>
      <c r="B320" s="1">
        <v>2013</v>
      </c>
      <c r="C320" s="39">
        <v>-1.1381383944921048E-2</v>
      </c>
      <c r="D320" s="83">
        <v>1.3000000000000002E-3</v>
      </c>
    </row>
    <row r="321" spans="1:4" ht="12.5" x14ac:dyDescent="0.25">
      <c r="A321" s="38">
        <v>41620</v>
      </c>
      <c r="B321" s="1">
        <v>2013</v>
      </c>
      <c r="C321" s="39">
        <v>-3.777704817573199E-3</v>
      </c>
      <c r="D321" s="83">
        <v>1.4000000000000002E-3</v>
      </c>
    </row>
    <row r="322" spans="1:4" ht="12.5" x14ac:dyDescent="0.25">
      <c r="A322" s="38">
        <v>41621</v>
      </c>
      <c r="B322" s="1">
        <v>2013</v>
      </c>
      <c r="C322" s="39">
        <v>-1.0138503227667498E-4</v>
      </c>
      <c r="D322" s="83">
        <v>1.4000000000000002E-3</v>
      </c>
    </row>
    <row r="323" spans="1:4" ht="12.5" x14ac:dyDescent="0.25">
      <c r="A323" s="38">
        <v>41624</v>
      </c>
      <c r="B323" s="1">
        <v>2013</v>
      </c>
      <c r="C323" s="39">
        <v>6.3001000102775595E-3</v>
      </c>
      <c r="D323" s="83">
        <v>1.3000000000000002E-3</v>
      </c>
    </row>
    <row r="324" spans="1:4" ht="12.5" x14ac:dyDescent="0.25">
      <c r="A324" s="38">
        <v>41625</v>
      </c>
      <c r="B324" s="1">
        <v>2013</v>
      </c>
      <c r="C324" s="39">
        <v>-3.1057840714818681E-3</v>
      </c>
      <c r="D324" s="83">
        <v>1.4000000000000002E-3</v>
      </c>
    </row>
    <row r="325" spans="1:4" ht="12.5" x14ac:dyDescent="0.25">
      <c r="A325" s="38">
        <v>41626</v>
      </c>
      <c r="B325" s="1">
        <v>2013</v>
      </c>
      <c r="C325" s="39">
        <v>1.6510892525584176E-2</v>
      </c>
      <c r="D325" s="83">
        <v>1.3000000000000002E-3</v>
      </c>
    </row>
    <row r="326" spans="1:4" ht="12.5" x14ac:dyDescent="0.25">
      <c r="A326" s="38">
        <v>41627</v>
      </c>
      <c r="B326" s="1">
        <v>2013</v>
      </c>
      <c r="C326" s="39">
        <v>-5.8007045338986994E-4</v>
      </c>
      <c r="D326" s="83">
        <v>1.3000000000000002E-3</v>
      </c>
    </row>
    <row r="327" spans="1:4" ht="12.5" x14ac:dyDescent="0.25">
      <c r="A327" s="38">
        <v>41628</v>
      </c>
      <c r="B327" s="1">
        <v>2013</v>
      </c>
      <c r="C327" s="39">
        <v>4.8071714880478693E-3</v>
      </c>
      <c r="D327" s="83">
        <v>1.3000000000000002E-3</v>
      </c>
    </row>
    <row r="328" spans="1:4" ht="12.5" x14ac:dyDescent="0.25">
      <c r="A328" s="38">
        <v>41631</v>
      </c>
      <c r="B328" s="1">
        <v>2013</v>
      </c>
      <c r="C328" s="39">
        <v>5.3040046897099881E-3</v>
      </c>
      <c r="D328" s="83">
        <v>1.4000000000000002E-3</v>
      </c>
    </row>
    <row r="329" spans="1:4" ht="12.5" x14ac:dyDescent="0.25">
      <c r="A329" s="38">
        <v>41632</v>
      </c>
      <c r="B329" s="1">
        <v>2013</v>
      </c>
      <c r="C329" s="39">
        <v>2.9115282591196121E-3</v>
      </c>
      <c r="D329" s="83">
        <v>1.4000000000000002E-3</v>
      </c>
    </row>
    <row r="330" spans="1:4" ht="12.5" x14ac:dyDescent="0.25">
      <c r="A330" s="38">
        <v>41634</v>
      </c>
      <c r="B330" s="1">
        <v>2013</v>
      </c>
      <c r="C330" s="39">
        <v>4.7342647208743665E-3</v>
      </c>
      <c r="D330" s="83">
        <v>1.3000000000000002E-3</v>
      </c>
    </row>
    <row r="331" spans="1:4" ht="12.5" x14ac:dyDescent="0.25">
      <c r="A331" s="38">
        <v>41635</v>
      </c>
      <c r="B331" s="1">
        <v>2013</v>
      </c>
      <c r="C331" s="39">
        <v>-3.3664366586225631E-4</v>
      </c>
      <c r="D331" s="83">
        <v>1.1999999999999999E-3</v>
      </c>
    </row>
    <row r="332" spans="1:4" ht="12.5" x14ac:dyDescent="0.25">
      <c r="A332" s="38">
        <v>41638</v>
      </c>
      <c r="B332" s="1">
        <v>2013</v>
      </c>
      <c r="C332" s="39">
        <v>-1.7922752982837381E-4</v>
      </c>
      <c r="D332" s="83">
        <v>1.3000000000000002E-3</v>
      </c>
    </row>
    <row r="333" spans="1:4" ht="12.5" x14ac:dyDescent="0.25">
      <c r="A333" s="38">
        <v>41639</v>
      </c>
      <c r="B333" s="1">
        <v>2013</v>
      </c>
      <c r="C333" s="39">
        <v>3.9518351004493735E-3</v>
      </c>
      <c r="D333" s="83">
        <v>1.3000000000000002E-3</v>
      </c>
    </row>
    <row r="334" spans="1:4" ht="12.5" x14ac:dyDescent="0.25">
      <c r="A334" s="38">
        <v>41641</v>
      </c>
      <c r="B334" s="1">
        <v>2014</v>
      </c>
      <c r="C334" s="39">
        <v>-8.9014102804498407E-3</v>
      </c>
      <c r="D334" s="83">
        <v>1.3000000000000002E-3</v>
      </c>
    </row>
    <row r="335" spans="1:4" ht="12.5" x14ac:dyDescent="0.25">
      <c r="A335" s="38">
        <v>41642</v>
      </c>
      <c r="B335" s="1">
        <v>2014</v>
      </c>
      <c r="C335" s="39">
        <v>-3.3302851523223272E-4</v>
      </c>
      <c r="D335" s="83">
        <v>1.3000000000000002E-3</v>
      </c>
    </row>
    <row r="336" spans="1:4" ht="12.5" x14ac:dyDescent="0.25">
      <c r="A336" s="38">
        <v>41645</v>
      </c>
      <c r="B336" s="1">
        <v>2014</v>
      </c>
      <c r="C336" s="39">
        <v>-2.514940611652187E-3</v>
      </c>
      <c r="D336" s="83">
        <v>1.1999999999999999E-3</v>
      </c>
    </row>
    <row r="337" spans="1:4" ht="12.5" x14ac:dyDescent="0.25">
      <c r="A337" s="38">
        <v>41646</v>
      </c>
      <c r="B337" s="1">
        <v>2014</v>
      </c>
      <c r="C337" s="39">
        <v>6.0633534103130306E-3</v>
      </c>
      <c r="D337" s="83">
        <v>1.3000000000000002E-3</v>
      </c>
    </row>
    <row r="338" spans="1:4" ht="12.5" x14ac:dyDescent="0.25">
      <c r="A338" s="38">
        <v>41647</v>
      </c>
      <c r="B338" s="1">
        <v>2014</v>
      </c>
      <c r="C338" s="39">
        <v>-2.1222353203285233E-4</v>
      </c>
      <c r="D338" s="83">
        <v>1.3000000000000002E-3</v>
      </c>
    </row>
    <row r="339" spans="1:4" ht="12.5" x14ac:dyDescent="0.25">
      <c r="A339" s="38">
        <v>41648</v>
      </c>
      <c r="B339" s="1">
        <v>2014</v>
      </c>
      <c r="C339" s="39">
        <v>3.4824057245738698E-4</v>
      </c>
      <c r="D339" s="83">
        <v>1.3000000000000002E-3</v>
      </c>
    </row>
    <row r="340" spans="1:4" ht="12.5" x14ac:dyDescent="0.25">
      <c r="A340" s="38">
        <v>41649</v>
      </c>
      <c r="B340" s="1">
        <v>2014</v>
      </c>
      <c r="C340" s="39">
        <v>2.3040357971461523E-3</v>
      </c>
      <c r="D340" s="83">
        <v>1.1999999999999999E-3</v>
      </c>
    </row>
    <row r="341" spans="1:4" ht="12.5" x14ac:dyDescent="0.25">
      <c r="A341" s="38">
        <v>41652</v>
      </c>
      <c r="B341" s="1">
        <v>2014</v>
      </c>
      <c r="C341" s="39">
        <v>-1.2655942268644282E-2</v>
      </c>
      <c r="D341" s="83">
        <v>1.1000000000000001E-3</v>
      </c>
    </row>
    <row r="342" spans="1:4" ht="12.5" x14ac:dyDescent="0.25">
      <c r="A342" s="38">
        <v>41653</v>
      </c>
      <c r="B342" s="1">
        <v>2014</v>
      </c>
      <c r="C342" s="39">
        <v>1.075984662417709E-2</v>
      </c>
      <c r="D342" s="83">
        <v>1.1000000000000001E-3</v>
      </c>
    </row>
    <row r="343" spans="1:4" ht="12.5" x14ac:dyDescent="0.25">
      <c r="A343" s="38">
        <v>41654</v>
      </c>
      <c r="B343" s="1">
        <v>2014</v>
      </c>
      <c r="C343" s="39">
        <v>5.1528891483296332E-3</v>
      </c>
      <c r="D343" s="83">
        <v>1.3000000000000002E-3</v>
      </c>
    </row>
    <row r="344" spans="1:4" ht="12.5" x14ac:dyDescent="0.25">
      <c r="A344" s="38">
        <v>41655</v>
      </c>
      <c r="B344" s="1">
        <v>2014</v>
      </c>
      <c r="C344" s="39">
        <v>-1.3480337804588889E-3</v>
      </c>
      <c r="D344" s="83">
        <v>1.1000000000000001E-3</v>
      </c>
    </row>
    <row r="345" spans="1:4" ht="12.5" x14ac:dyDescent="0.25">
      <c r="A345" s="38">
        <v>41656</v>
      </c>
      <c r="B345" s="1">
        <v>2014</v>
      </c>
      <c r="C345" s="39">
        <v>-3.9027458285236156E-3</v>
      </c>
      <c r="D345" s="83">
        <v>1.1000000000000001E-3</v>
      </c>
    </row>
    <row r="346" spans="1:4" ht="12.5" x14ac:dyDescent="0.25">
      <c r="A346" s="38">
        <v>41660</v>
      </c>
      <c r="B346" s="1">
        <v>2014</v>
      </c>
      <c r="C346" s="39">
        <v>2.7698592046981876E-3</v>
      </c>
      <c r="D346" s="83">
        <v>1.1999999999999999E-3</v>
      </c>
    </row>
    <row r="347" spans="1:4" ht="12.5" x14ac:dyDescent="0.25">
      <c r="A347" s="38">
        <v>41661</v>
      </c>
      <c r="B347" s="1">
        <v>2014</v>
      </c>
      <c r="C347" s="39">
        <v>5.747344722354488E-4</v>
      </c>
      <c r="D347" s="83">
        <v>1.1000000000000001E-3</v>
      </c>
    </row>
    <row r="348" spans="1:4" ht="12.5" x14ac:dyDescent="0.25">
      <c r="A348" s="38">
        <v>41662</v>
      </c>
      <c r="B348" s="1">
        <v>2014</v>
      </c>
      <c r="C348" s="39">
        <v>-8.9293113410991373E-3</v>
      </c>
      <c r="D348" s="83">
        <v>1.1000000000000001E-3</v>
      </c>
    </row>
    <row r="349" spans="1:4" ht="12.5" x14ac:dyDescent="0.25">
      <c r="A349" s="38">
        <v>41663</v>
      </c>
      <c r="B349" s="1">
        <v>2014</v>
      </c>
      <c r="C349" s="39">
        <v>-2.109646461003822E-2</v>
      </c>
      <c r="D349" s="83">
        <v>1.1000000000000001E-3</v>
      </c>
    </row>
    <row r="350" spans="1:4" ht="12.5" x14ac:dyDescent="0.25">
      <c r="A350" s="38">
        <v>41666</v>
      </c>
      <c r="B350" s="1">
        <v>2014</v>
      </c>
      <c r="C350" s="39">
        <v>-4.8882329232613157E-3</v>
      </c>
      <c r="D350" s="83">
        <v>1.1000000000000001E-3</v>
      </c>
    </row>
    <row r="351" spans="1:4" ht="12.5" x14ac:dyDescent="0.25">
      <c r="A351" s="38">
        <v>41667</v>
      </c>
      <c r="B351" s="1">
        <v>2014</v>
      </c>
      <c r="C351" s="39">
        <v>6.121908511444599E-3</v>
      </c>
      <c r="D351" s="83">
        <v>1.1000000000000001E-3</v>
      </c>
    </row>
    <row r="352" spans="1:4" ht="12.5" x14ac:dyDescent="0.25">
      <c r="A352" s="38">
        <v>41668</v>
      </c>
      <c r="B352" s="1">
        <v>2014</v>
      </c>
      <c r="C352" s="39">
        <v>-1.0261676387288874E-2</v>
      </c>
      <c r="D352" s="83">
        <v>1.1000000000000001E-3</v>
      </c>
    </row>
    <row r="353" spans="1:4" ht="12.5" x14ac:dyDescent="0.25">
      <c r="A353" s="38">
        <v>41669</v>
      </c>
      <c r="B353" s="1">
        <v>2014</v>
      </c>
      <c r="C353" s="39">
        <v>1.1204049508506285E-2</v>
      </c>
      <c r="D353" s="83">
        <v>1E-3</v>
      </c>
    </row>
    <row r="354" spans="1:4" ht="12.5" x14ac:dyDescent="0.25">
      <c r="A354" s="38">
        <v>41670</v>
      </c>
      <c r="B354" s="1">
        <v>2014</v>
      </c>
      <c r="C354" s="39">
        <v>-6.4863036975730442E-3</v>
      </c>
      <c r="D354" s="83">
        <v>1E-3</v>
      </c>
    </row>
    <row r="355" spans="1:4" ht="12.5" x14ac:dyDescent="0.25">
      <c r="A355" s="38">
        <v>41673</v>
      </c>
      <c r="B355" s="1">
        <v>2014</v>
      </c>
      <c r="C355" s="39">
        <v>-2.3096632288166549E-2</v>
      </c>
      <c r="D355" s="83">
        <v>1.1000000000000001E-3</v>
      </c>
    </row>
    <row r="356" spans="1:4" ht="12.5" x14ac:dyDescent="0.25">
      <c r="A356" s="38">
        <v>41674</v>
      </c>
      <c r="B356" s="1">
        <v>2014</v>
      </c>
      <c r="C356" s="39">
        <v>7.6120799117127824E-3</v>
      </c>
      <c r="D356" s="83">
        <v>1.1999999999999999E-3</v>
      </c>
    </row>
    <row r="357" spans="1:4" ht="12.5" x14ac:dyDescent="0.25">
      <c r="A357" s="38">
        <v>41675</v>
      </c>
      <c r="B357" s="1">
        <v>2014</v>
      </c>
      <c r="C357" s="39">
        <v>-2.0303185904787225E-3</v>
      </c>
      <c r="D357" s="83">
        <v>1.1999999999999999E-3</v>
      </c>
    </row>
    <row r="358" spans="1:4" ht="12.5" x14ac:dyDescent="0.25">
      <c r="A358" s="38">
        <v>41676</v>
      </c>
      <c r="B358" s="1">
        <v>2014</v>
      </c>
      <c r="C358" s="39">
        <v>1.2363032529603139E-2</v>
      </c>
      <c r="D358" s="83">
        <v>1.3000000000000002E-3</v>
      </c>
    </row>
    <row r="359" spans="1:4" ht="12.5" x14ac:dyDescent="0.25">
      <c r="A359" s="38">
        <v>41677</v>
      </c>
      <c r="B359" s="1">
        <v>2014</v>
      </c>
      <c r="C359" s="39">
        <v>1.3214212922079903E-2</v>
      </c>
      <c r="D359" s="83">
        <v>1.1999999999999999E-3</v>
      </c>
    </row>
    <row r="360" spans="1:4" ht="12.5" x14ac:dyDescent="0.25">
      <c r="A360" s="38">
        <v>41680</v>
      </c>
      <c r="B360" s="1">
        <v>2014</v>
      </c>
      <c r="C360" s="39">
        <v>1.5680346623456046E-3</v>
      </c>
      <c r="D360" s="83">
        <v>1.1999999999999999E-3</v>
      </c>
    </row>
    <row r="361" spans="1:4" ht="12.5" x14ac:dyDescent="0.25">
      <c r="A361" s="38">
        <v>41681</v>
      </c>
      <c r="B361" s="1">
        <v>2014</v>
      </c>
      <c r="C361" s="39">
        <v>1.1001356953851574E-2</v>
      </c>
      <c r="D361" s="83">
        <v>1.1999999999999999E-3</v>
      </c>
    </row>
    <row r="362" spans="1:4" ht="12.5" x14ac:dyDescent="0.25">
      <c r="A362" s="38">
        <v>41682</v>
      </c>
      <c r="B362" s="1">
        <v>2014</v>
      </c>
      <c r="C362" s="39">
        <v>-2.6930401563143885E-4</v>
      </c>
      <c r="D362" s="83">
        <v>1.1999999999999999E-3</v>
      </c>
    </row>
    <row r="363" spans="1:4" ht="12.5" x14ac:dyDescent="0.25">
      <c r="A363" s="38">
        <v>41683</v>
      </c>
      <c r="B363" s="1">
        <v>2014</v>
      </c>
      <c r="C363" s="39">
        <v>5.7932413627504236E-3</v>
      </c>
      <c r="D363" s="83">
        <v>1.1999999999999999E-3</v>
      </c>
    </row>
    <row r="364" spans="1:4" ht="12.5" x14ac:dyDescent="0.25">
      <c r="A364" s="38">
        <v>41684</v>
      </c>
      <c r="B364" s="1">
        <v>2014</v>
      </c>
      <c r="C364" s="39">
        <v>4.7976627138052634E-3</v>
      </c>
      <c r="D364" s="83">
        <v>1.1000000000000001E-3</v>
      </c>
    </row>
    <row r="365" spans="1:4" ht="12.5" x14ac:dyDescent="0.25">
      <c r="A365" s="38">
        <v>41688</v>
      </c>
      <c r="B365" s="1">
        <v>2014</v>
      </c>
      <c r="C365" s="39">
        <v>1.1578007430249318E-3</v>
      </c>
      <c r="D365" s="83">
        <v>1.1999999999999999E-3</v>
      </c>
    </row>
    <row r="366" spans="1:4" ht="12.5" x14ac:dyDescent="0.25">
      <c r="A366" s="38">
        <v>41689</v>
      </c>
      <c r="B366" s="1">
        <v>2014</v>
      </c>
      <c r="C366" s="39">
        <v>-6.5458564679824966E-3</v>
      </c>
      <c r="D366" s="83">
        <v>1.1000000000000001E-3</v>
      </c>
    </row>
    <row r="367" spans="1:4" ht="12.5" x14ac:dyDescent="0.25">
      <c r="A367" s="38">
        <v>41690</v>
      </c>
      <c r="B367" s="1">
        <v>2014</v>
      </c>
      <c r="C367" s="39">
        <v>6.0133259028154577E-3</v>
      </c>
      <c r="D367" s="83">
        <v>1.1999999999999999E-3</v>
      </c>
    </row>
    <row r="368" spans="1:4" ht="12.5" x14ac:dyDescent="0.25">
      <c r="A368" s="38">
        <v>41691</v>
      </c>
      <c r="B368" s="1">
        <v>2014</v>
      </c>
      <c r="C368" s="39">
        <v>-1.9205507490625245E-3</v>
      </c>
      <c r="D368" s="83">
        <v>1.1999999999999999E-3</v>
      </c>
    </row>
    <row r="369" spans="1:4" ht="12.5" x14ac:dyDescent="0.25">
      <c r="A369" s="38">
        <v>41694</v>
      </c>
      <c r="B369" s="1">
        <v>2014</v>
      </c>
      <c r="C369" s="39">
        <v>6.167463480648212E-3</v>
      </c>
      <c r="D369" s="83">
        <v>1.1000000000000001E-3</v>
      </c>
    </row>
    <row r="370" spans="1:4" ht="12.5" x14ac:dyDescent="0.25">
      <c r="A370" s="38">
        <v>41695</v>
      </c>
      <c r="B370" s="1">
        <v>2014</v>
      </c>
      <c r="C370" s="39">
        <v>-1.3485959587527492E-3</v>
      </c>
      <c r="D370" s="83">
        <v>1.1000000000000001E-3</v>
      </c>
    </row>
    <row r="371" spans="1:4" ht="12.5" x14ac:dyDescent="0.25">
      <c r="A371" s="38">
        <v>41696</v>
      </c>
      <c r="B371" s="1">
        <v>2014</v>
      </c>
      <c r="C371" s="39">
        <v>2.1678571816661324E-5</v>
      </c>
      <c r="D371" s="83">
        <v>1.1000000000000001E-3</v>
      </c>
    </row>
    <row r="372" spans="1:4" ht="12.5" x14ac:dyDescent="0.25">
      <c r="A372" s="38">
        <v>41697</v>
      </c>
      <c r="B372" s="1">
        <v>2014</v>
      </c>
      <c r="C372" s="39">
        <v>4.9358788663713881E-3</v>
      </c>
      <c r="D372" s="83">
        <v>1.1000000000000001E-3</v>
      </c>
    </row>
    <row r="373" spans="1:4" ht="12.5" x14ac:dyDescent="0.25">
      <c r="A373" s="38">
        <v>41698</v>
      </c>
      <c r="B373" s="1">
        <v>2014</v>
      </c>
      <c r="C373" s="39">
        <v>2.778871606797594E-3</v>
      </c>
      <c r="D373" s="83">
        <v>1.1999999999999999E-3</v>
      </c>
    </row>
    <row r="374" spans="1:4" ht="12.5" x14ac:dyDescent="0.25">
      <c r="A374" s="38">
        <v>41701</v>
      </c>
      <c r="B374" s="1">
        <v>2014</v>
      </c>
      <c r="C374" s="39">
        <v>-7.4058818780435871E-3</v>
      </c>
      <c r="D374" s="83">
        <v>1.1999999999999999E-3</v>
      </c>
    </row>
    <row r="375" spans="1:4" ht="12.5" x14ac:dyDescent="0.25">
      <c r="A375" s="38">
        <v>41702</v>
      </c>
      <c r="B375" s="1">
        <v>2014</v>
      </c>
      <c r="C375" s="39">
        <v>1.5152293854515365E-2</v>
      </c>
      <c r="D375" s="83">
        <v>1.1999999999999999E-3</v>
      </c>
    </row>
    <row r="376" spans="1:4" ht="12.5" x14ac:dyDescent="0.25">
      <c r="A376" s="38">
        <v>41703</v>
      </c>
      <c r="B376" s="1">
        <v>2014</v>
      </c>
      <c r="C376" s="39">
        <v>-5.3365779740162576E-5</v>
      </c>
      <c r="D376" s="83">
        <v>1.3000000000000002E-3</v>
      </c>
    </row>
    <row r="377" spans="1:4" ht="12.5" x14ac:dyDescent="0.25">
      <c r="A377" s="38">
        <v>41704</v>
      </c>
      <c r="B377" s="1">
        <v>2014</v>
      </c>
      <c r="C377" s="39">
        <v>1.716949158601179E-3</v>
      </c>
      <c r="D377" s="83">
        <v>1.1999999999999999E-3</v>
      </c>
    </row>
    <row r="378" spans="1:4" ht="12.5" x14ac:dyDescent="0.25">
      <c r="A378" s="38">
        <v>41705</v>
      </c>
      <c r="B378" s="1">
        <v>2014</v>
      </c>
      <c r="C378" s="39">
        <v>5.3793938560730995E-4</v>
      </c>
      <c r="D378" s="83">
        <v>1.3000000000000002E-3</v>
      </c>
    </row>
    <row r="379" spans="1:4" ht="12.5" x14ac:dyDescent="0.25">
      <c r="A379" s="38">
        <v>41708</v>
      </c>
      <c r="B379" s="1">
        <v>2014</v>
      </c>
      <c r="C379" s="39">
        <v>-4.633562520154853E-4</v>
      </c>
      <c r="D379" s="83">
        <v>1.1999999999999999E-3</v>
      </c>
    </row>
    <row r="380" spans="1:4" ht="12.5" x14ac:dyDescent="0.25">
      <c r="A380" s="38">
        <v>41709</v>
      </c>
      <c r="B380" s="1">
        <v>2014</v>
      </c>
      <c r="C380" s="39">
        <v>-5.0950761792528144E-3</v>
      </c>
      <c r="D380" s="83">
        <v>1.3000000000000002E-3</v>
      </c>
    </row>
    <row r="381" spans="1:4" ht="12.5" x14ac:dyDescent="0.25">
      <c r="A381" s="38">
        <v>41710</v>
      </c>
      <c r="B381" s="1">
        <v>2014</v>
      </c>
      <c r="C381" s="39">
        <v>3.0515307410829926E-4</v>
      </c>
      <c r="D381" s="83">
        <v>1.1999999999999999E-3</v>
      </c>
    </row>
    <row r="382" spans="1:4" ht="12.5" x14ac:dyDescent="0.25">
      <c r="A382" s="38">
        <v>41711</v>
      </c>
      <c r="B382" s="1">
        <v>2014</v>
      </c>
      <c r="C382" s="39">
        <v>-1.1770099320208021E-2</v>
      </c>
      <c r="D382" s="83">
        <v>1.1999999999999999E-3</v>
      </c>
    </row>
    <row r="383" spans="1:4" ht="12.5" x14ac:dyDescent="0.25">
      <c r="A383" s="38">
        <v>41712</v>
      </c>
      <c r="B383" s="1">
        <v>2014</v>
      </c>
      <c r="C383" s="39">
        <v>-2.8257875816496739E-3</v>
      </c>
      <c r="D383" s="83">
        <v>1.1999999999999999E-3</v>
      </c>
    </row>
    <row r="384" spans="1:4" ht="12.5" x14ac:dyDescent="0.25">
      <c r="A384" s="38">
        <v>41715</v>
      </c>
      <c r="B384" s="1">
        <v>2014</v>
      </c>
      <c r="C384" s="39">
        <v>9.567743988496134E-3</v>
      </c>
      <c r="D384" s="83">
        <v>1.3000000000000002E-3</v>
      </c>
    </row>
    <row r="385" spans="1:4" ht="12.5" x14ac:dyDescent="0.25">
      <c r="A385" s="38">
        <v>41716</v>
      </c>
      <c r="B385" s="1">
        <v>2014</v>
      </c>
      <c r="C385" s="39">
        <v>7.1936586040894802E-3</v>
      </c>
      <c r="D385" s="83">
        <v>1.3000000000000002E-3</v>
      </c>
    </row>
    <row r="386" spans="1:4" ht="12.5" x14ac:dyDescent="0.25">
      <c r="A386" s="38">
        <v>41717</v>
      </c>
      <c r="B386" s="1">
        <v>2014</v>
      </c>
      <c r="C386" s="39">
        <v>-6.1505355930613122E-3</v>
      </c>
      <c r="D386" s="83">
        <v>1.5E-3</v>
      </c>
    </row>
    <row r="387" spans="1:4" ht="12.5" x14ac:dyDescent="0.25">
      <c r="A387" s="38">
        <v>41718</v>
      </c>
      <c r="B387" s="1">
        <v>2014</v>
      </c>
      <c r="C387" s="39">
        <v>6.022339367196353E-3</v>
      </c>
      <c r="D387" s="83">
        <v>1.4000000000000002E-3</v>
      </c>
    </row>
    <row r="388" spans="1:4" ht="12.5" x14ac:dyDescent="0.25">
      <c r="A388" s="38">
        <v>41719</v>
      </c>
      <c r="B388" s="1">
        <v>2014</v>
      </c>
      <c r="C388" s="39">
        <v>-2.9369853639483641E-3</v>
      </c>
      <c r="D388" s="83">
        <v>1.4000000000000002E-3</v>
      </c>
    </row>
    <row r="389" spans="1:4" ht="12.5" x14ac:dyDescent="0.25">
      <c r="A389" s="38">
        <v>41722</v>
      </c>
      <c r="B389" s="1">
        <v>2014</v>
      </c>
      <c r="C389" s="39">
        <v>-4.8765389499373611E-3</v>
      </c>
      <c r="D389" s="83">
        <v>1.4000000000000002E-3</v>
      </c>
    </row>
    <row r="390" spans="1:4" ht="12.5" x14ac:dyDescent="0.25">
      <c r="A390" s="38">
        <v>41723</v>
      </c>
      <c r="B390" s="1">
        <v>2014</v>
      </c>
      <c r="C390" s="39">
        <v>4.3942419206480258E-3</v>
      </c>
      <c r="D390" s="83">
        <v>1.3000000000000002E-3</v>
      </c>
    </row>
    <row r="391" spans="1:4" ht="12.5" x14ac:dyDescent="0.25">
      <c r="A391" s="38">
        <v>41724</v>
      </c>
      <c r="B391" s="1">
        <v>2014</v>
      </c>
      <c r="C391" s="39">
        <v>-7.0249712006657423E-3</v>
      </c>
      <c r="D391" s="83">
        <v>1.1999999999999999E-3</v>
      </c>
    </row>
    <row r="392" spans="1:4" ht="12.5" x14ac:dyDescent="0.25">
      <c r="A392" s="38">
        <v>41725</v>
      </c>
      <c r="B392" s="1">
        <v>2014</v>
      </c>
      <c r="C392" s="39">
        <v>-1.9018808412744233E-3</v>
      </c>
      <c r="D392" s="83">
        <v>1.1999999999999999E-3</v>
      </c>
    </row>
    <row r="393" spans="1:4" ht="12.5" x14ac:dyDescent="0.25">
      <c r="A393" s="38">
        <v>41726</v>
      </c>
      <c r="B393" s="1">
        <v>2014</v>
      </c>
      <c r="C393" s="39">
        <v>4.6295129977681881E-3</v>
      </c>
      <c r="D393" s="83">
        <v>1.3000000000000002E-3</v>
      </c>
    </row>
    <row r="394" spans="1:4" ht="12.5" x14ac:dyDescent="0.25">
      <c r="A394" s="38">
        <v>41729</v>
      </c>
      <c r="B394" s="1">
        <v>2014</v>
      </c>
      <c r="C394" s="39">
        <v>7.8928870113299885E-3</v>
      </c>
      <c r="D394" s="83">
        <v>1.3000000000000002E-3</v>
      </c>
    </row>
    <row r="395" spans="1:4" ht="12.5" x14ac:dyDescent="0.25">
      <c r="A395" s="38">
        <v>41730</v>
      </c>
      <c r="B395" s="1">
        <v>2014</v>
      </c>
      <c r="C395" s="39">
        <v>7.0146594306005365E-3</v>
      </c>
      <c r="D395" s="83">
        <v>1.3000000000000002E-3</v>
      </c>
    </row>
    <row r="396" spans="1:4" ht="12.5" x14ac:dyDescent="0.25">
      <c r="A396" s="38">
        <v>41731</v>
      </c>
      <c r="B396" s="1">
        <v>2014</v>
      </c>
      <c r="C396" s="39">
        <v>2.8492612790418292E-3</v>
      </c>
      <c r="D396" s="83">
        <v>1.1999999999999999E-3</v>
      </c>
    </row>
    <row r="397" spans="1:4" ht="12.5" x14ac:dyDescent="0.25">
      <c r="A397" s="38">
        <v>41732</v>
      </c>
      <c r="B397" s="1">
        <v>2014</v>
      </c>
      <c r="C397" s="39">
        <v>-1.1270826423899496E-3</v>
      </c>
      <c r="D397" s="83">
        <v>1.1000000000000001E-3</v>
      </c>
    </row>
    <row r="398" spans="1:4" ht="12.5" x14ac:dyDescent="0.25">
      <c r="A398" s="38">
        <v>41733</v>
      </c>
      <c r="B398" s="1">
        <v>2014</v>
      </c>
      <c r="C398" s="39">
        <v>-1.2616514258563742E-2</v>
      </c>
      <c r="D398" s="83">
        <v>1.1000000000000001E-3</v>
      </c>
    </row>
    <row r="399" spans="1:4" ht="12.5" x14ac:dyDescent="0.25">
      <c r="A399" s="38">
        <v>41736</v>
      </c>
      <c r="B399" s="1">
        <v>2014</v>
      </c>
      <c r="C399" s="39">
        <v>-1.0808351829803234E-2</v>
      </c>
      <c r="D399" s="83">
        <v>1.1000000000000001E-3</v>
      </c>
    </row>
    <row r="400" spans="1:4" ht="12.5" x14ac:dyDescent="0.25">
      <c r="A400" s="38">
        <v>41737</v>
      </c>
      <c r="B400" s="1">
        <v>2014</v>
      </c>
      <c r="C400" s="39">
        <v>3.7435802443231501E-3</v>
      </c>
      <c r="D400" s="83">
        <v>1.1000000000000001E-3</v>
      </c>
    </row>
    <row r="401" spans="1:4" ht="12.5" x14ac:dyDescent="0.25">
      <c r="A401" s="38">
        <v>41738</v>
      </c>
      <c r="B401" s="1">
        <v>2014</v>
      </c>
      <c r="C401" s="39">
        <v>1.085898956046606E-2</v>
      </c>
      <c r="D401" s="83">
        <v>1E-3</v>
      </c>
    </row>
    <row r="402" spans="1:4" ht="12.5" x14ac:dyDescent="0.25">
      <c r="A402" s="38">
        <v>41739</v>
      </c>
      <c r="B402" s="1">
        <v>2014</v>
      </c>
      <c r="C402" s="39">
        <v>-2.1105915074922734E-2</v>
      </c>
      <c r="D402" s="83">
        <v>8.9999999999999998E-4</v>
      </c>
    </row>
    <row r="403" spans="1:4" ht="12.5" x14ac:dyDescent="0.25">
      <c r="A403" s="38">
        <v>41740</v>
      </c>
      <c r="B403" s="1">
        <v>2014</v>
      </c>
      <c r="C403" s="39">
        <v>-9.5320514425906184E-3</v>
      </c>
      <c r="D403" s="83">
        <v>8.9999999999999998E-4</v>
      </c>
    </row>
    <row r="404" spans="1:4" ht="12.5" x14ac:dyDescent="0.25">
      <c r="A404" s="38">
        <v>41743</v>
      </c>
      <c r="B404" s="1">
        <v>2014</v>
      </c>
      <c r="C404" s="39">
        <v>8.1836838818938485E-3</v>
      </c>
      <c r="D404" s="83">
        <v>1E-3</v>
      </c>
    </row>
    <row r="405" spans="1:4" ht="12.5" x14ac:dyDescent="0.25">
      <c r="A405" s="38">
        <v>41744</v>
      </c>
      <c r="B405" s="1">
        <v>2014</v>
      </c>
      <c r="C405" s="39">
        <v>6.7345821134063982E-3</v>
      </c>
      <c r="D405" s="83">
        <v>1.1000000000000001E-3</v>
      </c>
    </row>
    <row r="406" spans="1:4" ht="12.5" x14ac:dyDescent="0.25">
      <c r="A406" s="38">
        <v>41745</v>
      </c>
      <c r="B406" s="1">
        <v>2014</v>
      </c>
      <c r="C406" s="39">
        <v>1.0433825888179194E-2</v>
      </c>
      <c r="D406" s="83">
        <v>1.1000000000000001E-3</v>
      </c>
    </row>
    <row r="407" spans="1:4" ht="12.5" x14ac:dyDescent="0.25">
      <c r="A407" s="38">
        <v>41746</v>
      </c>
      <c r="B407" s="1">
        <v>2014</v>
      </c>
      <c r="C407" s="39">
        <v>1.3629682617378818E-3</v>
      </c>
      <c r="D407" s="83">
        <v>1.1000000000000001E-3</v>
      </c>
    </row>
    <row r="408" spans="1:4" ht="12.5" x14ac:dyDescent="0.25">
      <c r="A408" s="38">
        <v>41750</v>
      </c>
      <c r="B408" s="1">
        <v>2014</v>
      </c>
      <c r="C408" s="39">
        <v>3.767994738389568E-3</v>
      </c>
      <c r="D408" s="83">
        <v>1.1000000000000001E-3</v>
      </c>
    </row>
    <row r="409" spans="1:4" ht="12.5" x14ac:dyDescent="0.25">
      <c r="A409" s="38">
        <v>41751</v>
      </c>
      <c r="B409" s="1">
        <v>2014</v>
      </c>
      <c r="C409" s="39">
        <v>4.0837708429826225E-3</v>
      </c>
      <c r="D409" s="83">
        <v>1.1000000000000001E-3</v>
      </c>
    </row>
    <row r="410" spans="1:4" ht="12.5" x14ac:dyDescent="0.25">
      <c r="A410" s="38">
        <v>41752</v>
      </c>
      <c r="B410" s="1">
        <v>2014</v>
      </c>
      <c r="C410" s="39">
        <v>-2.2157486947723798E-3</v>
      </c>
      <c r="D410" s="83">
        <v>1.1000000000000001E-3</v>
      </c>
    </row>
    <row r="411" spans="1:4" ht="12.5" x14ac:dyDescent="0.25">
      <c r="A411" s="38">
        <v>41753</v>
      </c>
      <c r="B411" s="1">
        <v>2014</v>
      </c>
      <c r="C411" s="39">
        <v>1.715503883693198E-3</v>
      </c>
      <c r="D411" s="83">
        <v>1E-3</v>
      </c>
    </row>
    <row r="412" spans="1:4" ht="12.5" x14ac:dyDescent="0.25">
      <c r="A412" s="38">
        <v>41754</v>
      </c>
      <c r="B412" s="1">
        <v>2014</v>
      </c>
      <c r="C412" s="39">
        <v>-8.1293656428790845E-3</v>
      </c>
      <c r="D412" s="83">
        <v>1.1000000000000001E-3</v>
      </c>
    </row>
    <row r="413" spans="1:4" ht="12.5" x14ac:dyDescent="0.25">
      <c r="A413" s="38">
        <v>41757</v>
      </c>
      <c r="B413" s="1">
        <v>2014</v>
      </c>
      <c r="C413" s="39">
        <v>3.2307955332088844E-3</v>
      </c>
      <c r="D413" s="83">
        <v>1E-3</v>
      </c>
    </row>
    <row r="414" spans="1:4" ht="12.5" x14ac:dyDescent="0.25">
      <c r="A414" s="38">
        <v>41758</v>
      </c>
      <c r="B414" s="1">
        <v>2014</v>
      </c>
      <c r="C414" s="39">
        <v>4.7495126317660839E-3</v>
      </c>
      <c r="D414" s="83">
        <v>1.1000000000000001E-3</v>
      </c>
    </row>
    <row r="415" spans="1:4" ht="12.5" x14ac:dyDescent="0.25">
      <c r="A415" s="38">
        <v>41759</v>
      </c>
      <c r="B415" s="1">
        <v>2014</v>
      </c>
      <c r="C415" s="39">
        <v>2.9875523247041838E-3</v>
      </c>
      <c r="D415" s="83">
        <v>1.1000000000000001E-3</v>
      </c>
    </row>
    <row r="416" spans="1:4" ht="12.5" x14ac:dyDescent="0.25">
      <c r="A416" s="38">
        <v>41760</v>
      </c>
      <c r="B416" s="1">
        <v>2014</v>
      </c>
      <c r="C416" s="39">
        <v>-1.4332617611718807E-4</v>
      </c>
      <c r="D416" s="83">
        <v>1E-3</v>
      </c>
    </row>
    <row r="417" spans="1:4" ht="12.5" x14ac:dyDescent="0.25">
      <c r="A417" s="38">
        <v>41761</v>
      </c>
      <c r="B417" s="1">
        <v>2014</v>
      </c>
      <c r="C417" s="39">
        <v>-1.3493343030381874E-3</v>
      </c>
      <c r="D417" s="83">
        <v>1E-3</v>
      </c>
    </row>
    <row r="418" spans="1:4" ht="12.5" x14ac:dyDescent="0.25">
      <c r="A418" s="38">
        <v>41764</v>
      </c>
      <c r="B418" s="1">
        <v>2014</v>
      </c>
      <c r="C418" s="39">
        <v>1.8694572336087256E-3</v>
      </c>
      <c r="D418" s="83">
        <v>1.1000000000000001E-3</v>
      </c>
    </row>
    <row r="419" spans="1:4" ht="12.5" x14ac:dyDescent="0.25">
      <c r="A419" s="38">
        <v>41765</v>
      </c>
      <c r="B419" s="1">
        <v>2014</v>
      </c>
      <c r="C419" s="39">
        <v>-9.0289976403566084E-3</v>
      </c>
      <c r="D419" s="83">
        <v>1E-3</v>
      </c>
    </row>
    <row r="420" spans="1:4" ht="12.5" x14ac:dyDescent="0.25">
      <c r="A420" s="38">
        <v>41766</v>
      </c>
      <c r="B420" s="1">
        <v>2014</v>
      </c>
      <c r="C420" s="39">
        <v>5.6007599828579776E-3</v>
      </c>
      <c r="D420" s="83">
        <v>1E-3</v>
      </c>
    </row>
    <row r="421" spans="1:4" ht="12.5" x14ac:dyDescent="0.25">
      <c r="A421" s="38">
        <v>41767</v>
      </c>
      <c r="B421" s="1">
        <v>2014</v>
      </c>
      <c r="C421" s="39">
        <v>-1.3745926338061829E-3</v>
      </c>
      <c r="D421" s="83">
        <v>1E-3</v>
      </c>
    </row>
    <row r="422" spans="1:4" ht="12.5" x14ac:dyDescent="0.25">
      <c r="A422" s="38">
        <v>41768</v>
      </c>
      <c r="B422" s="1">
        <v>2014</v>
      </c>
      <c r="C422" s="39">
        <v>1.5183361955399689E-3</v>
      </c>
      <c r="D422" s="83">
        <v>1E-3</v>
      </c>
    </row>
    <row r="423" spans="1:4" ht="12.5" x14ac:dyDescent="0.25">
      <c r="A423" s="38">
        <v>41771</v>
      </c>
      <c r="B423" s="1">
        <v>2014</v>
      </c>
      <c r="C423" s="39">
        <v>9.6262329027441348E-3</v>
      </c>
      <c r="D423" s="83">
        <v>8.9999999999999998E-4</v>
      </c>
    </row>
    <row r="424" spans="1:4" ht="12.5" x14ac:dyDescent="0.25">
      <c r="A424" s="38">
        <v>41772</v>
      </c>
      <c r="B424" s="1">
        <v>2014</v>
      </c>
      <c r="C424" s="39">
        <v>4.2170739403580638E-4</v>
      </c>
      <c r="D424" s="83">
        <v>1E-3</v>
      </c>
    </row>
    <row r="425" spans="1:4" ht="12.5" x14ac:dyDescent="0.25">
      <c r="A425" s="38">
        <v>41773</v>
      </c>
      <c r="B425" s="1">
        <v>2014</v>
      </c>
      <c r="C425" s="39">
        <v>-4.7121308116253539E-3</v>
      </c>
      <c r="D425" s="83">
        <v>1E-3</v>
      </c>
    </row>
    <row r="426" spans="1:4" ht="12.5" x14ac:dyDescent="0.25">
      <c r="A426" s="38">
        <v>41774</v>
      </c>
      <c r="B426" s="1">
        <v>2014</v>
      </c>
      <c r="C426" s="39">
        <v>-9.4058756211604158E-3</v>
      </c>
      <c r="D426" s="83">
        <v>8.9999999999999998E-4</v>
      </c>
    </row>
    <row r="427" spans="1:4" ht="12.5" x14ac:dyDescent="0.25">
      <c r="A427" s="38">
        <v>41775</v>
      </c>
      <c r="B427" s="1">
        <v>2014</v>
      </c>
      <c r="C427" s="39">
        <v>3.7399575698852106E-3</v>
      </c>
      <c r="D427" s="83">
        <v>8.9999999999999998E-4</v>
      </c>
    </row>
    <row r="428" spans="1:4" ht="12.5" x14ac:dyDescent="0.25">
      <c r="A428" s="38">
        <v>41778</v>
      </c>
      <c r="B428" s="1">
        <v>2014</v>
      </c>
      <c r="C428" s="39">
        <v>3.8374297012765974E-3</v>
      </c>
      <c r="D428" s="83">
        <v>8.9999999999999998E-4</v>
      </c>
    </row>
    <row r="429" spans="1:4" ht="12.5" x14ac:dyDescent="0.25">
      <c r="A429" s="38">
        <v>41779</v>
      </c>
      <c r="B429" s="1">
        <v>2014</v>
      </c>
      <c r="C429" s="39">
        <v>-6.5196044560605956E-3</v>
      </c>
      <c r="D429" s="83">
        <v>8.9999999999999998E-4</v>
      </c>
    </row>
    <row r="430" spans="1:4" ht="12.5" x14ac:dyDescent="0.25">
      <c r="A430" s="38">
        <v>41780</v>
      </c>
      <c r="B430" s="1">
        <v>2014</v>
      </c>
      <c r="C430" s="39">
        <v>8.0833015659244594E-3</v>
      </c>
      <c r="D430" s="83">
        <v>8.9999999999999998E-4</v>
      </c>
    </row>
    <row r="431" spans="1:4" ht="12.5" x14ac:dyDescent="0.25">
      <c r="A431" s="38">
        <v>41781</v>
      </c>
      <c r="B431" s="1">
        <v>2014</v>
      </c>
      <c r="C431" s="39">
        <v>2.3594648720788379E-3</v>
      </c>
      <c r="D431" s="83">
        <v>8.9999999999999998E-4</v>
      </c>
    </row>
    <row r="432" spans="1:4" ht="12.5" x14ac:dyDescent="0.25">
      <c r="A432" s="38">
        <v>41782</v>
      </c>
      <c r="B432" s="1">
        <v>2014</v>
      </c>
      <c r="C432" s="39">
        <v>4.2393723425778601E-3</v>
      </c>
      <c r="D432" s="83">
        <v>1E-3</v>
      </c>
    </row>
    <row r="433" spans="1:4" ht="12.5" x14ac:dyDescent="0.25">
      <c r="A433" s="38">
        <v>41786</v>
      </c>
      <c r="B433" s="1">
        <v>2014</v>
      </c>
      <c r="C433" s="39">
        <v>5.9699477493898685E-3</v>
      </c>
      <c r="D433" s="83">
        <v>8.9999999999999998E-4</v>
      </c>
    </row>
    <row r="434" spans="1:4" ht="12.5" x14ac:dyDescent="0.25">
      <c r="A434" s="38">
        <v>41787</v>
      </c>
      <c r="B434" s="1">
        <v>2014</v>
      </c>
      <c r="C434" s="39">
        <v>-1.1146902132564401E-3</v>
      </c>
      <c r="D434" s="83">
        <v>1E-3</v>
      </c>
    </row>
    <row r="435" spans="1:4" ht="12.5" x14ac:dyDescent="0.25">
      <c r="A435" s="38">
        <v>41788</v>
      </c>
      <c r="B435" s="1">
        <v>2014</v>
      </c>
      <c r="C435" s="39">
        <v>5.3527587392555058E-3</v>
      </c>
      <c r="D435" s="83">
        <v>1E-3</v>
      </c>
    </row>
    <row r="436" spans="1:4" ht="12.5" x14ac:dyDescent="0.25">
      <c r="A436" s="38">
        <v>41789</v>
      </c>
      <c r="B436" s="1">
        <v>2014</v>
      </c>
      <c r="C436" s="39">
        <v>1.8420236241803512E-3</v>
      </c>
      <c r="D436" s="83">
        <v>1E-3</v>
      </c>
    </row>
    <row r="437" spans="1:4" ht="12.5" x14ac:dyDescent="0.25">
      <c r="A437" s="38">
        <v>41792</v>
      </c>
      <c r="B437" s="1">
        <v>2014</v>
      </c>
      <c r="C437" s="39">
        <v>7.2754866092336699E-4</v>
      </c>
      <c r="D437" s="83">
        <v>1E-3</v>
      </c>
    </row>
    <row r="438" spans="1:4" ht="12.5" x14ac:dyDescent="0.25">
      <c r="A438" s="38">
        <v>41793</v>
      </c>
      <c r="B438" s="1">
        <v>2014</v>
      </c>
      <c r="C438" s="39">
        <v>-3.7929861387248808E-4</v>
      </c>
      <c r="D438" s="83">
        <v>1E-3</v>
      </c>
    </row>
    <row r="439" spans="1:4" ht="12.5" x14ac:dyDescent="0.25">
      <c r="A439" s="38">
        <v>41794</v>
      </c>
      <c r="B439" s="1">
        <v>2014</v>
      </c>
      <c r="C439" s="39">
        <v>1.8898689985705139E-3</v>
      </c>
      <c r="D439" s="83">
        <v>1E-3</v>
      </c>
    </row>
    <row r="440" spans="1:4" ht="12.5" x14ac:dyDescent="0.25">
      <c r="A440" s="38">
        <v>41795</v>
      </c>
      <c r="B440" s="1">
        <v>2014</v>
      </c>
      <c r="C440" s="39">
        <v>6.5041047829359376E-3</v>
      </c>
      <c r="D440" s="83">
        <v>1E-3</v>
      </c>
    </row>
    <row r="441" spans="1:4" ht="12.5" x14ac:dyDescent="0.25">
      <c r="A441" s="38">
        <v>41796</v>
      </c>
      <c r="B441" s="1">
        <v>2014</v>
      </c>
      <c r="C441" s="39">
        <v>4.6170934741916929E-3</v>
      </c>
      <c r="D441" s="83">
        <v>1.1000000000000001E-3</v>
      </c>
    </row>
    <row r="442" spans="1:4" ht="12.5" x14ac:dyDescent="0.25">
      <c r="A442" s="38">
        <v>41799</v>
      </c>
      <c r="B442" s="1">
        <v>2014</v>
      </c>
      <c r="C442" s="39">
        <v>9.3829079027121039E-4</v>
      </c>
      <c r="D442" s="83">
        <v>1.1000000000000001E-3</v>
      </c>
    </row>
    <row r="443" spans="1:4" ht="12.5" x14ac:dyDescent="0.25">
      <c r="A443" s="38">
        <v>41800</v>
      </c>
      <c r="B443" s="1">
        <v>2014</v>
      </c>
      <c r="C443" s="39">
        <v>-2.4602389631178353E-4</v>
      </c>
      <c r="D443" s="83">
        <v>1.1000000000000001E-3</v>
      </c>
    </row>
    <row r="444" spans="1:4" ht="12.5" x14ac:dyDescent="0.25">
      <c r="A444" s="38">
        <v>41801</v>
      </c>
      <c r="B444" s="1">
        <v>2014</v>
      </c>
      <c r="C444" s="39">
        <v>-3.5432986633579717E-3</v>
      </c>
      <c r="D444" s="83">
        <v>1.1000000000000001E-3</v>
      </c>
    </row>
    <row r="445" spans="1:4" ht="12.5" x14ac:dyDescent="0.25">
      <c r="A445" s="38">
        <v>41802</v>
      </c>
      <c r="B445" s="1">
        <v>2014</v>
      </c>
      <c r="C445" s="39">
        <v>-7.1141239638480343E-3</v>
      </c>
      <c r="D445" s="83">
        <v>1E-3</v>
      </c>
    </row>
    <row r="446" spans="1:4" ht="12.5" x14ac:dyDescent="0.25">
      <c r="A446" s="38">
        <v>41803</v>
      </c>
      <c r="B446" s="1">
        <v>2014</v>
      </c>
      <c r="C446" s="39">
        <v>3.1296339563013217E-3</v>
      </c>
      <c r="D446" s="83">
        <v>1.1000000000000001E-3</v>
      </c>
    </row>
    <row r="447" spans="1:4" ht="12.5" x14ac:dyDescent="0.25">
      <c r="A447" s="38">
        <v>41806</v>
      </c>
      <c r="B447" s="1">
        <v>2014</v>
      </c>
      <c r="C447" s="39">
        <v>8.3635786534210811E-4</v>
      </c>
      <c r="D447" s="83">
        <v>1.1000000000000001E-3</v>
      </c>
    </row>
    <row r="448" spans="1:4" ht="12.5" x14ac:dyDescent="0.25">
      <c r="A448" s="38">
        <v>41807</v>
      </c>
      <c r="B448" s="1">
        <v>2014</v>
      </c>
      <c r="C448" s="39">
        <v>2.1702325923407999E-3</v>
      </c>
      <c r="D448" s="83">
        <v>1.1000000000000001E-3</v>
      </c>
    </row>
    <row r="449" spans="1:4" ht="12.5" x14ac:dyDescent="0.25">
      <c r="A449" s="38">
        <v>41808</v>
      </c>
      <c r="B449" s="1">
        <v>2014</v>
      </c>
      <c r="C449" s="39">
        <v>7.6892481123617502E-3</v>
      </c>
      <c r="D449" s="83">
        <v>1E-3</v>
      </c>
    </row>
    <row r="450" spans="1:4" ht="12.5" x14ac:dyDescent="0.25">
      <c r="A450" s="38">
        <v>41809</v>
      </c>
      <c r="B450" s="1">
        <v>2014</v>
      </c>
      <c r="C450" s="39">
        <v>1.2766632824317233E-3</v>
      </c>
      <c r="D450" s="83">
        <v>8.9999999999999998E-4</v>
      </c>
    </row>
    <row r="451" spans="1:4" ht="12.5" x14ac:dyDescent="0.25">
      <c r="A451" s="38">
        <v>41810</v>
      </c>
      <c r="B451" s="1">
        <v>2014</v>
      </c>
      <c r="C451" s="39">
        <v>1.7285560156963271E-3</v>
      </c>
      <c r="D451" s="83">
        <v>8.9999999999999998E-4</v>
      </c>
    </row>
    <row r="452" spans="1:4" ht="12.5" x14ac:dyDescent="0.25">
      <c r="A452" s="38">
        <v>41813</v>
      </c>
      <c r="B452" s="1">
        <v>2014</v>
      </c>
      <c r="C452" s="39">
        <v>-1.324678767336581E-4</v>
      </c>
      <c r="D452" s="83">
        <v>1E-3</v>
      </c>
    </row>
    <row r="453" spans="1:4" ht="12.5" x14ac:dyDescent="0.25">
      <c r="A453" s="38">
        <v>41814</v>
      </c>
      <c r="B453" s="1">
        <v>2014</v>
      </c>
      <c r="C453" s="39">
        <v>-6.4561039462425959E-3</v>
      </c>
      <c r="D453" s="83">
        <v>1.1999999999999999E-3</v>
      </c>
    </row>
    <row r="454" spans="1:4" ht="12.5" x14ac:dyDescent="0.25">
      <c r="A454" s="38">
        <v>41815</v>
      </c>
      <c r="B454" s="1">
        <v>2014</v>
      </c>
      <c r="C454" s="39">
        <v>4.8855324556185036E-3</v>
      </c>
      <c r="D454" s="83">
        <v>1.1000000000000001E-3</v>
      </c>
    </row>
    <row r="455" spans="1:4" ht="12.5" x14ac:dyDescent="0.25">
      <c r="A455" s="38">
        <v>41816</v>
      </c>
      <c r="B455" s="1">
        <v>2014</v>
      </c>
      <c r="C455" s="39">
        <v>-1.179549508052484E-3</v>
      </c>
      <c r="D455" s="83">
        <v>1.1000000000000001E-3</v>
      </c>
    </row>
    <row r="456" spans="1:4" ht="12.5" x14ac:dyDescent="0.25">
      <c r="A456" s="38">
        <v>41817</v>
      </c>
      <c r="B456" s="1">
        <v>2014</v>
      </c>
      <c r="C456" s="39">
        <v>1.9090501895577705E-3</v>
      </c>
      <c r="D456" s="83">
        <v>1E-3</v>
      </c>
    </row>
    <row r="457" spans="1:4" ht="12.5" x14ac:dyDescent="0.25">
      <c r="A457" s="38">
        <v>41820</v>
      </c>
      <c r="B457" s="1">
        <v>2014</v>
      </c>
      <c r="C457" s="39">
        <v>-3.7233595333743678E-4</v>
      </c>
      <c r="D457" s="83">
        <v>1.1000000000000001E-3</v>
      </c>
    </row>
    <row r="458" spans="1:4" ht="12.5" x14ac:dyDescent="0.25">
      <c r="A458" s="38">
        <v>41821</v>
      </c>
      <c r="B458" s="1">
        <v>2014</v>
      </c>
      <c r="C458" s="39">
        <v>6.6555901516330051E-3</v>
      </c>
      <c r="D458" s="83">
        <v>1.1000000000000001E-3</v>
      </c>
    </row>
    <row r="459" spans="1:4" ht="12.5" x14ac:dyDescent="0.25">
      <c r="A459" s="38">
        <v>41822</v>
      </c>
      <c r="B459" s="1">
        <v>2014</v>
      </c>
      <c r="C459" s="39">
        <v>6.5857132934445356E-4</v>
      </c>
      <c r="D459" s="83">
        <v>1.1999999999999999E-3</v>
      </c>
    </row>
    <row r="460" spans="1:4" ht="12.5" x14ac:dyDescent="0.25">
      <c r="A460" s="38">
        <v>41823</v>
      </c>
      <c r="B460" s="1">
        <v>2014</v>
      </c>
      <c r="C460" s="39">
        <v>5.464577266607205E-3</v>
      </c>
      <c r="D460" s="83">
        <v>1.1000000000000001E-3</v>
      </c>
    </row>
    <row r="461" spans="1:4" ht="12.5" x14ac:dyDescent="0.25">
      <c r="A461" s="38">
        <v>41827</v>
      </c>
      <c r="B461" s="1">
        <v>2014</v>
      </c>
      <c r="C461" s="39">
        <v>-3.9312809110307861E-3</v>
      </c>
      <c r="D461" s="83">
        <v>1.1999999999999999E-3</v>
      </c>
    </row>
    <row r="462" spans="1:4" ht="12.5" x14ac:dyDescent="0.25">
      <c r="A462" s="38">
        <v>41828</v>
      </c>
      <c r="B462" s="1">
        <v>2014</v>
      </c>
      <c r="C462" s="39">
        <v>-7.0737299445003425E-3</v>
      </c>
      <c r="D462" s="83">
        <v>1.1000000000000001E-3</v>
      </c>
    </row>
    <row r="463" spans="1:4" ht="12.5" x14ac:dyDescent="0.25">
      <c r="A463" s="38">
        <v>41829</v>
      </c>
      <c r="B463" s="1">
        <v>2014</v>
      </c>
      <c r="C463" s="39">
        <v>4.6335189363311338E-3</v>
      </c>
      <c r="D463" s="83">
        <v>1.1000000000000001E-3</v>
      </c>
    </row>
    <row r="464" spans="1:4" ht="12.5" x14ac:dyDescent="0.25">
      <c r="A464" s="38">
        <v>41830</v>
      </c>
      <c r="B464" s="1">
        <v>2014</v>
      </c>
      <c r="C464" s="39">
        <v>-4.1396779380016777E-3</v>
      </c>
      <c r="D464" s="83">
        <v>1E-3</v>
      </c>
    </row>
    <row r="465" spans="1:4" ht="12.5" x14ac:dyDescent="0.25">
      <c r="A465" s="38">
        <v>41831</v>
      </c>
      <c r="B465" s="1">
        <v>2014</v>
      </c>
      <c r="C465" s="39">
        <v>1.4698966344172243E-3</v>
      </c>
      <c r="D465" s="83">
        <v>1.1000000000000001E-3</v>
      </c>
    </row>
    <row r="466" spans="1:4" ht="12.5" x14ac:dyDescent="0.25">
      <c r="A466" s="38">
        <v>41834</v>
      </c>
      <c r="B466" s="1">
        <v>2014</v>
      </c>
      <c r="C466" s="39">
        <v>4.8318457773097378E-3</v>
      </c>
      <c r="D466" s="83">
        <v>1.1000000000000001E-3</v>
      </c>
    </row>
    <row r="467" spans="1:4" ht="12.5" x14ac:dyDescent="0.25">
      <c r="A467" s="38">
        <v>41835</v>
      </c>
      <c r="B467" s="1">
        <v>2014</v>
      </c>
      <c r="C467" s="39">
        <v>-1.9339917631568573E-3</v>
      </c>
      <c r="D467" s="83">
        <v>1.1000000000000001E-3</v>
      </c>
    </row>
    <row r="468" spans="1:4" ht="12.5" x14ac:dyDescent="0.25">
      <c r="A468" s="38">
        <v>41836</v>
      </c>
      <c r="B468" s="1">
        <v>2014</v>
      </c>
      <c r="C468" s="39">
        <v>4.1923269614829216E-3</v>
      </c>
      <c r="D468" s="83">
        <v>1.1000000000000001E-3</v>
      </c>
    </row>
    <row r="469" spans="1:4" ht="12.5" x14ac:dyDescent="0.25">
      <c r="A469" s="38">
        <v>41837</v>
      </c>
      <c r="B469" s="1">
        <v>2014</v>
      </c>
      <c r="C469" s="39">
        <v>-1.1904630539099268E-2</v>
      </c>
      <c r="D469" s="83">
        <v>1E-3</v>
      </c>
    </row>
    <row r="470" spans="1:4" ht="12.5" x14ac:dyDescent="0.25">
      <c r="A470" s="38">
        <v>41838</v>
      </c>
      <c r="B470" s="1">
        <v>2014</v>
      </c>
      <c r="C470" s="39">
        <v>1.0212621215764002E-2</v>
      </c>
      <c r="D470" s="83">
        <v>1E-3</v>
      </c>
    </row>
    <row r="471" spans="1:4" ht="12.5" x14ac:dyDescent="0.25">
      <c r="A471" s="38">
        <v>41841</v>
      </c>
      <c r="B471" s="1">
        <v>2014</v>
      </c>
      <c r="C471" s="39">
        <v>-2.322963707646372E-3</v>
      </c>
      <c r="D471" s="83">
        <v>1.1000000000000001E-3</v>
      </c>
    </row>
    <row r="472" spans="1:4" ht="12.5" x14ac:dyDescent="0.25">
      <c r="A472" s="38">
        <v>41842</v>
      </c>
      <c r="B472" s="1">
        <v>2014</v>
      </c>
      <c r="C472" s="39">
        <v>5.0035988712575554E-3</v>
      </c>
      <c r="D472" s="83">
        <v>1.1000000000000001E-3</v>
      </c>
    </row>
    <row r="473" spans="1:4" ht="12.5" x14ac:dyDescent="0.25">
      <c r="A473" s="38">
        <v>41843</v>
      </c>
      <c r="B473" s="1">
        <v>2014</v>
      </c>
      <c r="C473" s="39">
        <v>1.7529106323480887E-3</v>
      </c>
      <c r="D473" s="83">
        <v>1.1000000000000001E-3</v>
      </c>
    </row>
    <row r="474" spans="1:4" ht="12.5" x14ac:dyDescent="0.25">
      <c r="A474" s="38">
        <v>41844</v>
      </c>
      <c r="B474" s="1">
        <v>2014</v>
      </c>
      <c r="C474" s="39">
        <v>4.8805155195559568E-4</v>
      </c>
      <c r="D474" s="83">
        <v>1.1000000000000001E-3</v>
      </c>
    </row>
    <row r="475" spans="1:4" ht="12.5" x14ac:dyDescent="0.25">
      <c r="A475" s="38">
        <v>41845</v>
      </c>
      <c r="B475" s="1">
        <v>2014</v>
      </c>
      <c r="C475" s="39">
        <v>-4.8609385938271771E-3</v>
      </c>
      <c r="D475" s="83">
        <v>1.1000000000000001E-3</v>
      </c>
    </row>
    <row r="476" spans="1:4" ht="12.5" x14ac:dyDescent="0.25">
      <c r="A476" s="38">
        <v>41848</v>
      </c>
      <c r="B476" s="1">
        <v>2014</v>
      </c>
      <c r="C476" s="39">
        <v>2.8807884462303611E-4</v>
      </c>
      <c r="D476" s="83">
        <v>1.1000000000000001E-3</v>
      </c>
    </row>
    <row r="477" spans="1:4" ht="12.5" x14ac:dyDescent="0.25">
      <c r="A477" s="38">
        <v>41849</v>
      </c>
      <c r="B477" s="1">
        <v>2014</v>
      </c>
      <c r="C477" s="39">
        <v>-4.538026355257783E-3</v>
      </c>
      <c r="D477" s="83">
        <v>1.1999999999999999E-3</v>
      </c>
    </row>
    <row r="478" spans="1:4" ht="12.5" x14ac:dyDescent="0.25">
      <c r="A478" s="38">
        <v>41850</v>
      </c>
      <c r="B478" s="1">
        <v>2014</v>
      </c>
      <c r="C478" s="39">
        <v>6.0913396397368385E-5</v>
      </c>
      <c r="D478" s="83">
        <v>1.3000000000000002E-3</v>
      </c>
    </row>
    <row r="479" spans="1:4" ht="12.5" x14ac:dyDescent="0.25">
      <c r="A479" s="38">
        <v>41851</v>
      </c>
      <c r="B479" s="1">
        <v>2014</v>
      </c>
      <c r="C479" s="39">
        <v>-2.0201982180386897E-2</v>
      </c>
      <c r="D479" s="83">
        <v>1.1999999999999999E-3</v>
      </c>
    </row>
    <row r="480" spans="1:4" ht="12.5" x14ac:dyDescent="0.25">
      <c r="A480" s="38">
        <v>41852</v>
      </c>
      <c r="B480" s="1">
        <v>2014</v>
      </c>
      <c r="C480" s="39">
        <v>-2.8632061512498972E-3</v>
      </c>
      <c r="D480" s="83">
        <v>1.3000000000000002E-3</v>
      </c>
    </row>
    <row r="481" spans="1:4" ht="12.5" x14ac:dyDescent="0.25">
      <c r="A481" s="38">
        <v>41855</v>
      </c>
      <c r="B481" s="1">
        <v>2014</v>
      </c>
      <c r="C481" s="39">
        <v>7.1633321677376247E-3</v>
      </c>
      <c r="D481" s="83">
        <v>1.1999999999999999E-3</v>
      </c>
    </row>
    <row r="482" spans="1:4" ht="12.5" x14ac:dyDescent="0.25">
      <c r="A482" s="38">
        <v>41856</v>
      </c>
      <c r="B482" s="1">
        <v>2014</v>
      </c>
      <c r="C482" s="39">
        <v>-9.7326638909587745E-3</v>
      </c>
      <c r="D482" s="83">
        <v>1.1999999999999999E-3</v>
      </c>
    </row>
    <row r="483" spans="1:4" ht="12.5" x14ac:dyDescent="0.25">
      <c r="A483" s="38">
        <v>41857</v>
      </c>
      <c r="B483" s="1">
        <v>2014</v>
      </c>
      <c r="C483" s="39">
        <v>1.5623169160183835E-5</v>
      </c>
      <c r="D483" s="83">
        <v>1.1000000000000001E-3</v>
      </c>
    </row>
    <row r="484" spans="1:4" ht="12.5" x14ac:dyDescent="0.25">
      <c r="A484" s="38">
        <v>41858</v>
      </c>
      <c r="B484" s="1">
        <v>2014</v>
      </c>
      <c r="C484" s="39">
        <v>-5.5720924051179815E-3</v>
      </c>
      <c r="D484" s="83">
        <v>1.1000000000000001E-3</v>
      </c>
    </row>
    <row r="485" spans="1:4" ht="12.5" x14ac:dyDescent="0.25">
      <c r="A485" s="38">
        <v>41859</v>
      </c>
      <c r="B485" s="1">
        <v>2014</v>
      </c>
      <c r="C485" s="39">
        <v>1.146541212583467E-2</v>
      </c>
      <c r="D485" s="83">
        <v>1E-3</v>
      </c>
    </row>
    <row r="486" spans="1:4" ht="12.5" x14ac:dyDescent="0.25">
      <c r="A486" s="38">
        <v>41862</v>
      </c>
      <c r="B486" s="1">
        <v>2014</v>
      </c>
      <c r="C486" s="39">
        <v>2.7555846424938877E-3</v>
      </c>
      <c r="D486" s="83">
        <v>1E-3</v>
      </c>
    </row>
    <row r="487" spans="1:4" ht="12.5" x14ac:dyDescent="0.25">
      <c r="A487" s="38">
        <v>41863</v>
      </c>
      <c r="B487" s="1">
        <v>2014</v>
      </c>
      <c r="C487" s="39">
        <v>-1.6379596859127999E-3</v>
      </c>
      <c r="D487" s="83">
        <v>1E-3</v>
      </c>
    </row>
    <row r="488" spans="1:4" ht="12.5" x14ac:dyDescent="0.25">
      <c r="A488" s="38">
        <v>41864</v>
      </c>
      <c r="B488" s="1">
        <v>2014</v>
      </c>
      <c r="C488" s="39">
        <v>6.6847821518630762E-3</v>
      </c>
      <c r="D488" s="83">
        <v>1E-3</v>
      </c>
    </row>
    <row r="489" spans="1:4" ht="12.5" x14ac:dyDescent="0.25">
      <c r="A489" s="38">
        <v>41865</v>
      </c>
      <c r="B489" s="1">
        <v>2014</v>
      </c>
      <c r="C489" s="39">
        <v>4.3363557532498454E-3</v>
      </c>
      <c r="D489" s="83">
        <v>1E-3</v>
      </c>
    </row>
    <row r="490" spans="1:4" ht="12.5" x14ac:dyDescent="0.25">
      <c r="A490" s="38">
        <v>41866</v>
      </c>
      <c r="B490" s="1">
        <v>2014</v>
      </c>
      <c r="C490" s="39">
        <v>-6.1377306783057757E-5</v>
      </c>
      <c r="D490" s="83">
        <v>8.9999999999999998E-4</v>
      </c>
    </row>
    <row r="491" spans="1:4" ht="12.5" x14ac:dyDescent="0.25">
      <c r="A491" s="38">
        <v>41869</v>
      </c>
      <c r="B491" s="1">
        <v>2014</v>
      </c>
      <c r="C491" s="39">
        <v>8.4955181427630883E-3</v>
      </c>
      <c r="D491" s="83">
        <v>1E-3</v>
      </c>
    </row>
    <row r="492" spans="1:4" ht="12.5" x14ac:dyDescent="0.25">
      <c r="A492" s="38">
        <v>41870</v>
      </c>
      <c r="B492" s="1">
        <v>2014</v>
      </c>
      <c r="C492" s="39">
        <v>4.9881975467810091E-3</v>
      </c>
      <c r="D492" s="83">
        <v>1.1000000000000001E-3</v>
      </c>
    </row>
    <row r="493" spans="1:4" ht="12.5" x14ac:dyDescent="0.25">
      <c r="A493" s="38">
        <v>41871</v>
      </c>
      <c r="B493" s="1">
        <v>2014</v>
      </c>
      <c r="C493" s="39">
        <v>2.4747310461941839E-3</v>
      </c>
      <c r="D493" s="83">
        <v>1.1999999999999999E-3</v>
      </c>
    </row>
    <row r="494" spans="1:4" ht="12.5" x14ac:dyDescent="0.25">
      <c r="A494" s="38">
        <v>41872</v>
      </c>
      <c r="B494" s="1">
        <v>2014</v>
      </c>
      <c r="C494" s="39">
        <v>2.9455546469971902E-3</v>
      </c>
      <c r="D494" s="83">
        <v>1E-3</v>
      </c>
    </row>
    <row r="495" spans="1:4" ht="12.5" x14ac:dyDescent="0.25">
      <c r="A495" s="38">
        <v>41873</v>
      </c>
      <c r="B495" s="1">
        <v>2014</v>
      </c>
      <c r="C495" s="39">
        <v>-1.9945896478233741E-3</v>
      </c>
      <c r="D495" s="83">
        <v>1E-3</v>
      </c>
    </row>
    <row r="496" spans="1:4" ht="12.5" x14ac:dyDescent="0.25">
      <c r="A496" s="38">
        <v>41876</v>
      </c>
      <c r="B496" s="1">
        <v>2014</v>
      </c>
      <c r="C496" s="39">
        <v>4.7763441463173689E-3</v>
      </c>
      <c r="D496" s="83">
        <v>1.1000000000000001E-3</v>
      </c>
    </row>
    <row r="497" spans="1:4" ht="12.5" x14ac:dyDescent="0.25">
      <c r="A497" s="38">
        <v>41877</v>
      </c>
      <c r="B497" s="1">
        <v>2014</v>
      </c>
      <c r="C497" s="39">
        <v>1.050541125247729E-3</v>
      </c>
      <c r="D497" s="83">
        <v>1.1999999999999999E-3</v>
      </c>
    </row>
    <row r="498" spans="1:4" ht="12.5" x14ac:dyDescent="0.25">
      <c r="A498" s="38">
        <v>41878</v>
      </c>
      <c r="B498" s="1">
        <v>2014</v>
      </c>
      <c r="C498" s="39">
        <v>4.9998250071612606E-5</v>
      </c>
      <c r="D498" s="83">
        <v>1.1000000000000001E-3</v>
      </c>
    </row>
    <row r="499" spans="1:4" ht="12.5" x14ac:dyDescent="0.25">
      <c r="A499" s="38">
        <v>41879</v>
      </c>
      <c r="B499" s="1">
        <v>2014</v>
      </c>
      <c r="C499" s="39">
        <v>-1.6913280954213741E-3</v>
      </c>
      <c r="D499" s="83">
        <v>1.1000000000000001E-3</v>
      </c>
    </row>
    <row r="500" spans="1:4" ht="12.5" x14ac:dyDescent="0.25">
      <c r="A500" s="38">
        <v>41880</v>
      </c>
      <c r="B500" s="1">
        <v>2014</v>
      </c>
      <c r="C500" s="39">
        <v>3.3149118755349209E-3</v>
      </c>
      <c r="D500" s="83">
        <v>8.9999999999999998E-4</v>
      </c>
    </row>
    <row r="501" spans="1:4" ht="12.5" x14ac:dyDescent="0.25">
      <c r="A501" s="38">
        <v>41884</v>
      </c>
      <c r="B501" s="1">
        <v>2014</v>
      </c>
      <c r="C501" s="39">
        <v>-5.4423128675924639E-4</v>
      </c>
      <c r="D501" s="83">
        <v>1E-3</v>
      </c>
    </row>
    <row r="502" spans="1:4" ht="12.5" x14ac:dyDescent="0.25">
      <c r="A502" s="38">
        <v>41885</v>
      </c>
      <c r="B502" s="1">
        <v>2014</v>
      </c>
      <c r="C502" s="39">
        <v>-7.7941547787828132E-4</v>
      </c>
      <c r="D502" s="83">
        <v>1.1000000000000001E-3</v>
      </c>
    </row>
    <row r="503" spans="1:4" ht="12.5" x14ac:dyDescent="0.25">
      <c r="A503" s="38">
        <v>41886</v>
      </c>
      <c r="B503" s="1">
        <v>2014</v>
      </c>
      <c r="C503" s="39">
        <v>-1.5356260692695059E-3</v>
      </c>
      <c r="D503" s="83">
        <v>1E-3</v>
      </c>
    </row>
    <row r="504" spans="1:4" ht="12.5" x14ac:dyDescent="0.25">
      <c r="A504" s="38">
        <v>41887</v>
      </c>
      <c r="B504" s="1">
        <v>2014</v>
      </c>
      <c r="C504" s="39">
        <v>5.0232793825961582E-3</v>
      </c>
      <c r="D504" s="83">
        <v>1E-3</v>
      </c>
    </row>
    <row r="505" spans="1:4" ht="12.5" x14ac:dyDescent="0.25">
      <c r="A505" s="38">
        <v>41890</v>
      </c>
      <c r="B505" s="1">
        <v>2014</v>
      </c>
      <c r="C505" s="39">
        <v>-3.0778848267845093E-3</v>
      </c>
      <c r="D505" s="83">
        <v>1E-3</v>
      </c>
    </row>
    <row r="506" spans="1:4" ht="12.5" x14ac:dyDescent="0.25">
      <c r="A506" s="38">
        <v>41891</v>
      </c>
      <c r="B506" s="1">
        <v>2014</v>
      </c>
      <c r="C506" s="39">
        <v>-6.5664725492672778E-3</v>
      </c>
      <c r="D506" s="83">
        <v>1.1000000000000001E-3</v>
      </c>
    </row>
    <row r="507" spans="1:4" ht="12.5" x14ac:dyDescent="0.25">
      <c r="A507" s="38">
        <v>41892</v>
      </c>
      <c r="B507" s="1">
        <v>2014</v>
      </c>
      <c r="C507" s="39">
        <v>3.6394434933185002E-3</v>
      </c>
      <c r="D507" s="83">
        <v>1.1000000000000001E-3</v>
      </c>
    </row>
    <row r="508" spans="1:4" ht="12.5" x14ac:dyDescent="0.25">
      <c r="A508" s="38">
        <v>41893</v>
      </c>
      <c r="B508" s="1">
        <v>2014</v>
      </c>
      <c r="C508" s="39">
        <v>8.8151184980712178E-4</v>
      </c>
      <c r="D508" s="83">
        <v>1.1000000000000001E-3</v>
      </c>
    </row>
    <row r="509" spans="1:4" ht="12.5" x14ac:dyDescent="0.25">
      <c r="A509" s="38">
        <v>41894</v>
      </c>
      <c r="B509" s="1">
        <v>2014</v>
      </c>
      <c r="C509" s="39">
        <v>-5.9804496107261707E-3</v>
      </c>
      <c r="D509" s="83">
        <v>1.1000000000000001E-3</v>
      </c>
    </row>
    <row r="510" spans="1:4" ht="12.5" x14ac:dyDescent="0.25">
      <c r="A510" s="38">
        <v>41897</v>
      </c>
      <c r="B510" s="1">
        <v>2014</v>
      </c>
      <c r="C510" s="39">
        <v>-7.103865355538411E-4</v>
      </c>
      <c r="D510" s="83">
        <v>1.1000000000000001E-3</v>
      </c>
    </row>
    <row r="511" spans="1:4" ht="12.5" x14ac:dyDescent="0.25">
      <c r="A511" s="38">
        <v>41898</v>
      </c>
      <c r="B511" s="1">
        <v>2014</v>
      </c>
      <c r="C511" s="39">
        <v>7.4565195560981042E-3</v>
      </c>
      <c r="D511" s="83">
        <v>1.3000000000000002E-3</v>
      </c>
    </row>
    <row r="512" spans="1:4" ht="12.5" x14ac:dyDescent="0.25">
      <c r="A512" s="38">
        <v>41899</v>
      </c>
      <c r="B512" s="1">
        <v>2014</v>
      </c>
      <c r="C512" s="39">
        <v>1.2948221428846019E-3</v>
      </c>
      <c r="D512" s="83">
        <v>1.1999999999999999E-3</v>
      </c>
    </row>
    <row r="513" spans="1:4" ht="12.5" x14ac:dyDescent="0.25">
      <c r="A513" s="38">
        <v>41900</v>
      </c>
      <c r="B513" s="1">
        <v>2014</v>
      </c>
      <c r="C513" s="39">
        <v>4.8792375757879137E-3</v>
      </c>
      <c r="D513" s="83">
        <v>1.1999999999999999E-3</v>
      </c>
    </row>
    <row r="514" spans="1:4" ht="12.5" x14ac:dyDescent="0.25">
      <c r="A514" s="38">
        <v>41901</v>
      </c>
      <c r="B514" s="1">
        <v>2014</v>
      </c>
      <c r="C514" s="39">
        <v>-4.7740293713845845E-4</v>
      </c>
      <c r="D514" s="83">
        <v>1.1000000000000001E-3</v>
      </c>
    </row>
    <row r="515" spans="1:4" ht="12.5" x14ac:dyDescent="0.25">
      <c r="A515" s="38">
        <v>41904</v>
      </c>
      <c r="B515" s="1">
        <v>2014</v>
      </c>
      <c r="C515" s="39">
        <v>-8.0456099735066993E-3</v>
      </c>
      <c r="D515" s="83">
        <v>1E-3</v>
      </c>
    </row>
    <row r="516" spans="1:4" ht="12.5" x14ac:dyDescent="0.25">
      <c r="A516" s="38">
        <v>41905</v>
      </c>
      <c r="B516" s="1">
        <v>2014</v>
      </c>
      <c r="C516" s="39">
        <v>-5.7932403429418761E-3</v>
      </c>
      <c r="D516" s="83">
        <v>1E-3</v>
      </c>
    </row>
    <row r="517" spans="1:4" ht="12.5" x14ac:dyDescent="0.25">
      <c r="A517" s="38">
        <v>41906</v>
      </c>
      <c r="B517" s="1">
        <v>2014</v>
      </c>
      <c r="C517" s="39">
        <v>7.8019621743095095E-3</v>
      </c>
      <c r="D517" s="83">
        <v>1.1000000000000001E-3</v>
      </c>
    </row>
    <row r="518" spans="1:4" ht="12.5" x14ac:dyDescent="0.25">
      <c r="A518" s="38">
        <v>41907</v>
      </c>
      <c r="B518" s="1">
        <v>2014</v>
      </c>
      <c r="C518" s="39">
        <v>-1.6300883863057503E-2</v>
      </c>
      <c r="D518" s="83">
        <v>1E-3</v>
      </c>
    </row>
    <row r="519" spans="1:4" ht="12.5" x14ac:dyDescent="0.25">
      <c r="A519" s="38">
        <v>41908</v>
      </c>
      <c r="B519" s="1">
        <v>2014</v>
      </c>
      <c r="C519" s="39">
        <v>8.53926846933231E-3</v>
      </c>
      <c r="D519" s="83">
        <v>1.1000000000000001E-3</v>
      </c>
    </row>
    <row r="520" spans="1:4" ht="12.5" x14ac:dyDescent="0.25">
      <c r="A520" s="38">
        <v>41911</v>
      </c>
      <c r="B520" s="1">
        <v>2014</v>
      </c>
      <c r="C520" s="39">
        <v>-2.5500878576278762E-3</v>
      </c>
      <c r="D520" s="83">
        <v>1.1000000000000001E-3</v>
      </c>
    </row>
    <row r="521" spans="1:4" ht="12.5" x14ac:dyDescent="0.25">
      <c r="A521" s="38">
        <v>41912</v>
      </c>
      <c r="B521" s="1">
        <v>2014</v>
      </c>
      <c r="C521" s="39">
        <v>-2.7898116618691174E-3</v>
      </c>
      <c r="D521" s="83">
        <v>1.3000000000000002E-3</v>
      </c>
    </row>
    <row r="522" spans="1:4" ht="12.5" x14ac:dyDescent="0.25">
      <c r="A522" s="38">
        <v>41913</v>
      </c>
      <c r="B522" s="1">
        <v>2014</v>
      </c>
      <c r="C522" s="39">
        <v>-1.3337103869609681E-2</v>
      </c>
      <c r="D522" s="83">
        <v>1E-3</v>
      </c>
    </row>
    <row r="523" spans="1:4" ht="12.5" x14ac:dyDescent="0.25">
      <c r="A523" s="38">
        <v>41914</v>
      </c>
      <c r="B523" s="1">
        <v>2014</v>
      </c>
      <c r="C523" s="39">
        <v>5.1383104720751194E-6</v>
      </c>
      <c r="D523" s="83">
        <v>1E-3</v>
      </c>
    </row>
    <row r="524" spans="1:4" ht="12.5" x14ac:dyDescent="0.25">
      <c r="A524" s="38">
        <v>41915</v>
      </c>
      <c r="B524" s="1">
        <v>2014</v>
      </c>
      <c r="C524" s="39">
        <v>1.1103645698160249E-2</v>
      </c>
      <c r="D524" s="83">
        <v>1.1000000000000001E-3</v>
      </c>
    </row>
    <row r="525" spans="1:4" ht="12.5" x14ac:dyDescent="0.25">
      <c r="A525" s="38">
        <v>41918</v>
      </c>
      <c r="B525" s="1">
        <v>2014</v>
      </c>
      <c r="C525" s="39">
        <v>-1.5663462589335857E-3</v>
      </c>
      <c r="D525" s="83">
        <v>1.1000000000000001E-3</v>
      </c>
    </row>
    <row r="526" spans="1:4" ht="12.5" x14ac:dyDescent="0.25">
      <c r="A526" s="38">
        <v>41919</v>
      </c>
      <c r="B526" s="1">
        <v>2014</v>
      </c>
      <c r="C526" s="39">
        <v>-1.5241633339008961E-2</v>
      </c>
      <c r="D526" s="83">
        <v>1E-3</v>
      </c>
    </row>
    <row r="527" spans="1:4" ht="12.5" x14ac:dyDescent="0.25">
      <c r="A527" s="38">
        <v>41920</v>
      </c>
      <c r="B527" s="1">
        <v>2014</v>
      </c>
      <c r="C527" s="39">
        <v>1.7310927441677434E-2</v>
      </c>
      <c r="D527" s="83">
        <v>1E-3</v>
      </c>
    </row>
    <row r="528" spans="1:4" ht="12.5" x14ac:dyDescent="0.25">
      <c r="A528" s="38">
        <v>41921</v>
      </c>
      <c r="B528" s="1">
        <v>2014</v>
      </c>
      <c r="C528" s="39">
        <v>-2.0877820755941481E-2</v>
      </c>
      <c r="D528" s="83">
        <v>1E-3</v>
      </c>
    </row>
    <row r="529" spans="1:4" ht="12.5" x14ac:dyDescent="0.25">
      <c r="A529" s="38">
        <v>41922</v>
      </c>
      <c r="B529" s="1">
        <v>2014</v>
      </c>
      <c r="C529" s="39">
        <v>-1.1517102846274005E-2</v>
      </c>
      <c r="D529" s="83">
        <v>1E-3</v>
      </c>
    </row>
    <row r="530" spans="1:4" ht="12.5" x14ac:dyDescent="0.25">
      <c r="A530" s="38">
        <v>41926</v>
      </c>
      <c r="B530" s="1">
        <v>2014</v>
      </c>
      <c r="C530" s="39">
        <v>1.5776404760320126E-3</v>
      </c>
      <c r="D530" s="83">
        <v>8.9999999999999998E-4</v>
      </c>
    </row>
    <row r="531" spans="1:4" ht="12.5" x14ac:dyDescent="0.25">
      <c r="A531" s="38">
        <v>41927</v>
      </c>
      <c r="B531" s="1">
        <v>2014</v>
      </c>
      <c r="C531" s="39">
        <v>-8.1333214869814974E-3</v>
      </c>
      <c r="D531" s="83">
        <v>1E-3</v>
      </c>
    </row>
    <row r="532" spans="1:4" ht="12.5" x14ac:dyDescent="0.25">
      <c r="A532" s="38">
        <v>41928</v>
      </c>
      <c r="B532" s="1">
        <v>2014</v>
      </c>
      <c r="C532" s="39">
        <v>1.4495671456831241E-4</v>
      </c>
      <c r="D532" s="83">
        <v>1E-3</v>
      </c>
    </row>
    <row r="533" spans="1:4" ht="12.5" x14ac:dyDescent="0.25">
      <c r="A533" s="38">
        <v>41929</v>
      </c>
      <c r="B533" s="1">
        <v>2014</v>
      </c>
      <c r="C533" s="39">
        <v>1.2801813443832692E-2</v>
      </c>
      <c r="D533" s="83">
        <v>1.1000000000000001E-3</v>
      </c>
    </row>
    <row r="534" spans="1:4" ht="12.5" x14ac:dyDescent="0.25">
      <c r="A534" s="38">
        <v>41932</v>
      </c>
      <c r="B534" s="1">
        <v>2014</v>
      </c>
      <c r="C534" s="39">
        <v>9.101116168173851E-3</v>
      </c>
      <c r="D534" s="83">
        <v>1E-3</v>
      </c>
    </row>
    <row r="535" spans="1:4" ht="12.5" x14ac:dyDescent="0.25">
      <c r="A535" s="38">
        <v>41933</v>
      </c>
      <c r="B535" s="1">
        <v>2014</v>
      </c>
      <c r="C535" s="39">
        <v>1.9385360865204253E-2</v>
      </c>
      <c r="D535" s="83">
        <v>1E-3</v>
      </c>
    </row>
    <row r="536" spans="1:4" ht="12.5" x14ac:dyDescent="0.25">
      <c r="A536" s="38">
        <v>41934</v>
      </c>
      <c r="B536" s="1">
        <v>2014</v>
      </c>
      <c r="C536" s="39">
        <v>-7.3260779688414726E-3</v>
      </c>
      <c r="D536" s="83">
        <v>1.1000000000000001E-3</v>
      </c>
    </row>
    <row r="537" spans="1:4" ht="12.5" x14ac:dyDescent="0.25">
      <c r="A537" s="38">
        <v>41935</v>
      </c>
      <c r="B537" s="1">
        <v>2014</v>
      </c>
      <c r="C537" s="39">
        <v>1.2228325652846546E-2</v>
      </c>
      <c r="D537" s="83">
        <v>1.1000000000000001E-3</v>
      </c>
    </row>
    <row r="538" spans="1:4" ht="12.5" x14ac:dyDescent="0.25">
      <c r="A538" s="38">
        <v>41936</v>
      </c>
      <c r="B538" s="1">
        <v>2014</v>
      </c>
      <c r="C538" s="39">
        <v>7.0286850120311814E-3</v>
      </c>
      <c r="D538" s="83">
        <v>1.1000000000000001E-3</v>
      </c>
    </row>
    <row r="539" spans="1:4" ht="12.5" x14ac:dyDescent="0.25">
      <c r="A539" s="38">
        <v>41939</v>
      </c>
      <c r="B539" s="1">
        <v>2014</v>
      </c>
      <c r="C539" s="39">
        <v>-1.502721736806668E-3</v>
      </c>
      <c r="D539" s="83">
        <v>1.1000000000000001E-3</v>
      </c>
    </row>
    <row r="540" spans="1:4" ht="12.5" x14ac:dyDescent="0.25">
      <c r="A540" s="38">
        <v>41940</v>
      </c>
      <c r="B540" s="1">
        <v>2014</v>
      </c>
      <c r="C540" s="39">
        <v>1.1868342458139376E-2</v>
      </c>
      <c r="D540" s="83">
        <v>1.1000000000000001E-3</v>
      </c>
    </row>
    <row r="541" spans="1:4" ht="12.5" x14ac:dyDescent="0.25">
      <c r="A541" s="38">
        <v>41941</v>
      </c>
      <c r="B541" s="1">
        <v>2014</v>
      </c>
      <c r="C541" s="39">
        <v>-1.3863160247666469E-3</v>
      </c>
      <c r="D541" s="83">
        <v>1.1000000000000001E-3</v>
      </c>
    </row>
    <row r="542" spans="1:4" ht="12.5" x14ac:dyDescent="0.25">
      <c r="A542" s="38">
        <v>41942</v>
      </c>
      <c r="B542" s="1">
        <v>2014</v>
      </c>
      <c r="C542" s="39">
        <v>6.2108096401566381E-3</v>
      </c>
      <c r="D542" s="83">
        <v>1.1000000000000001E-3</v>
      </c>
    </row>
    <row r="543" spans="1:4" ht="12.5" x14ac:dyDescent="0.25">
      <c r="A543" s="38">
        <v>41943</v>
      </c>
      <c r="B543" s="1">
        <v>2014</v>
      </c>
      <c r="C543" s="39">
        <v>1.1663102277224974E-2</v>
      </c>
      <c r="D543" s="83">
        <v>1.1000000000000001E-3</v>
      </c>
    </row>
    <row r="544" spans="1:4" ht="12.5" x14ac:dyDescent="0.25">
      <c r="A544" s="38">
        <v>41946</v>
      </c>
      <c r="B544" s="1">
        <v>2014</v>
      </c>
      <c r="C544" s="39">
        <v>-1.1893375899205164E-4</v>
      </c>
      <c r="D544" s="83">
        <v>1.1999999999999999E-3</v>
      </c>
    </row>
    <row r="545" spans="1:4" ht="12.5" x14ac:dyDescent="0.25">
      <c r="A545" s="38">
        <v>41947</v>
      </c>
      <c r="B545" s="1">
        <v>2014</v>
      </c>
      <c r="C545" s="39">
        <v>-2.8338120807535872E-3</v>
      </c>
      <c r="D545" s="83">
        <v>1.1000000000000001E-3</v>
      </c>
    </row>
    <row r="546" spans="1:4" ht="12.5" x14ac:dyDescent="0.25">
      <c r="A546" s="38">
        <v>41948</v>
      </c>
      <c r="B546" s="1">
        <v>2014</v>
      </c>
      <c r="C546" s="39">
        <v>5.6843254698454955E-3</v>
      </c>
      <c r="D546" s="83">
        <v>1.1000000000000001E-3</v>
      </c>
    </row>
    <row r="547" spans="1:4" ht="12.5" x14ac:dyDescent="0.25">
      <c r="A547" s="38">
        <v>41949</v>
      </c>
      <c r="B547" s="1">
        <v>2014</v>
      </c>
      <c r="C547" s="39">
        <v>3.7683963328125326E-3</v>
      </c>
      <c r="D547" s="83">
        <v>1.1999999999999999E-3</v>
      </c>
    </row>
    <row r="548" spans="1:4" ht="12.5" x14ac:dyDescent="0.25">
      <c r="A548" s="38">
        <v>41950</v>
      </c>
      <c r="B548" s="1">
        <v>2014</v>
      </c>
      <c r="C548" s="39">
        <v>3.4948426815119868E-4</v>
      </c>
      <c r="D548" s="83">
        <v>1.1999999999999999E-3</v>
      </c>
    </row>
    <row r="549" spans="1:4" ht="12.5" x14ac:dyDescent="0.25">
      <c r="A549" s="38">
        <v>41953</v>
      </c>
      <c r="B549" s="1">
        <v>2014</v>
      </c>
      <c r="C549" s="39">
        <v>3.1153438558825866E-3</v>
      </c>
      <c r="D549" s="83">
        <v>1.3000000000000002E-3</v>
      </c>
    </row>
    <row r="550" spans="1:4" ht="12.5" x14ac:dyDescent="0.25">
      <c r="A550" s="38">
        <v>41955</v>
      </c>
      <c r="B550" s="1">
        <v>2014</v>
      </c>
      <c r="C550" s="39">
        <v>-7.0133624589671954E-4</v>
      </c>
      <c r="D550" s="83">
        <v>1.4000000000000002E-3</v>
      </c>
    </row>
    <row r="551" spans="1:4" ht="12.5" x14ac:dyDescent="0.25">
      <c r="A551" s="38">
        <v>41956</v>
      </c>
      <c r="B551" s="1">
        <v>2014</v>
      </c>
      <c r="C551" s="39">
        <v>5.2972597729773947E-4</v>
      </c>
      <c r="D551" s="83">
        <v>1.5E-3</v>
      </c>
    </row>
    <row r="552" spans="1:4" ht="12.5" x14ac:dyDescent="0.25">
      <c r="A552" s="38">
        <v>41957</v>
      </c>
      <c r="B552" s="1">
        <v>2014</v>
      </c>
      <c r="C552" s="39">
        <v>2.4024613086403535E-4</v>
      </c>
      <c r="D552" s="83">
        <v>1.5E-3</v>
      </c>
    </row>
    <row r="553" spans="1:4" ht="12.5" x14ac:dyDescent="0.25">
      <c r="A553" s="38">
        <v>41960</v>
      </c>
      <c r="B553" s="1">
        <v>2014</v>
      </c>
      <c r="C553" s="39">
        <v>7.3508875830995222E-4</v>
      </c>
      <c r="D553" s="83">
        <v>1.5E-3</v>
      </c>
    </row>
    <row r="554" spans="1:4" ht="12.5" x14ac:dyDescent="0.25">
      <c r="A554" s="38">
        <v>41961</v>
      </c>
      <c r="B554" s="1">
        <v>2014</v>
      </c>
      <c r="C554" s="39">
        <v>5.1207992441207693E-3</v>
      </c>
      <c r="D554" s="83">
        <v>1.4000000000000002E-3</v>
      </c>
    </row>
    <row r="555" spans="1:4" ht="12.5" x14ac:dyDescent="0.25">
      <c r="A555" s="38">
        <v>41962</v>
      </c>
      <c r="B555" s="1">
        <v>2014</v>
      </c>
      <c r="C555" s="39">
        <v>-1.5022487778296994E-3</v>
      </c>
      <c r="D555" s="83">
        <v>1.5E-3</v>
      </c>
    </row>
    <row r="556" spans="1:4" ht="12.5" x14ac:dyDescent="0.25">
      <c r="A556" s="38">
        <v>41963</v>
      </c>
      <c r="B556" s="1">
        <v>2014</v>
      </c>
      <c r="C556" s="39">
        <v>1.9651497131154641E-3</v>
      </c>
      <c r="D556" s="83">
        <v>1.4000000000000002E-3</v>
      </c>
    </row>
    <row r="557" spans="1:4" ht="12.5" x14ac:dyDescent="0.25">
      <c r="A557" s="38">
        <v>41964</v>
      </c>
      <c r="B557" s="1">
        <v>2014</v>
      </c>
      <c r="C557" s="39">
        <v>5.2232126037382535E-3</v>
      </c>
      <c r="D557" s="83">
        <v>1.4000000000000002E-3</v>
      </c>
    </row>
    <row r="558" spans="1:4" ht="12.5" x14ac:dyDescent="0.25">
      <c r="A558" s="38">
        <v>41967</v>
      </c>
      <c r="B558" s="1">
        <v>2014</v>
      </c>
      <c r="C558" s="39">
        <v>2.8599722850845412E-3</v>
      </c>
      <c r="D558" s="83">
        <v>1.4000000000000002E-3</v>
      </c>
    </row>
    <row r="559" spans="1:4" ht="12.5" x14ac:dyDescent="0.25">
      <c r="A559" s="38">
        <v>41968</v>
      </c>
      <c r="B559" s="1">
        <v>2014</v>
      </c>
      <c r="C559" s="39">
        <v>-1.1507481131779239E-3</v>
      </c>
      <c r="D559" s="83">
        <v>1.4000000000000002E-3</v>
      </c>
    </row>
    <row r="560" spans="1:4" ht="12.5" x14ac:dyDescent="0.25">
      <c r="A560" s="38">
        <v>41969</v>
      </c>
      <c r="B560" s="1">
        <v>2014</v>
      </c>
      <c r="C560" s="39">
        <v>2.8020289550014527E-3</v>
      </c>
      <c r="D560" s="83">
        <v>1.4000000000000002E-3</v>
      </c>
    </row>
    <row r="561" spans="1:4" ht="12.5" x14ac:dyDescent="0.25">
      <c r="A561" s="38">
        <v>41971</v>
      </c>
      <c r="B561" s="1">
        <v>2014</v>
      </c>
      <c r="C561" s="39">
        <v>-2.5456552865591015E-3</v>
      </c>
      <c r="D561" s="83">
        <v>1.3000000000000002E-3</v>
      </c>
    </row>
    <row r="562" spans="1:4" ht="12.5" x14ac:dyDescent="0.25">
      <c r="A562" s="38">
        <v>41974</v>
      </c>
      <c r="B562" s="1">
        <v>2014</v>
      </c>
      <c r="C562" s="39">
        <v>-6.8527324708350058E-3</v>
      </c>
      <c r="D562" s="83">
        <v>1.3000000000000002E-3</v>
      </c>
    </row>
    <row r="563" spans="1:4" ht="12.5" x14ac:dyDescent="0.25">
      <c r="A563" s="38">
        <v>41975</v>
      </c>
      <c r="B563" s="1">
        <v>2014</v>
      </c>
      <c r="C563" s="39">
        <v>6.3641145965672059E-3</v>
      </c>
      <c r="D563" s="83">
        <v>1.4000000000000002E-3</v>
      </c>
    </row>
    <row r="564" spans="1:4" ht="12.5" x14ac:dyDescent="0.25">
      <c r="A564" s="38">
        <v>41976</v>
      </c>
      <c r="B564" s="1">
        <v>2014</v>
      </c>
      <c r="C564" s="39">
        <v>3.7576597991097705E-3</v>
      </c>
      <c r="D564" s="83">
        <v>1.5E-3</v>
      </c>
    </row>
    <row r="565" spans="1:4" ht="12.5" x14ac:dyDescent="0.25">
      <c r="A565" s="38">
        <v>41977</v>
      </c>
      <c r="B565" s="1">
        <v>2014</v>
      </c>
      <c r="C565" s="39">
        <v>-1.1624963624507377E-3</v>
      </c>
      <c r="D565" s="83">
        <v>1.4000000000000002E-3</v>
      </c>
    </row>
    <row r="566" spans="1:4" ht="12.5" x14ac:dyDescent="0.25">
      <c r="A566" s="38">
        <v>41978</v>
      </c>
      <c r="B566" s="1">
        <v>2014</v>
      </c>
      <c r="C566" s="39">
        <v>1.6637374265151782E-3</v>
      </c>
      <c r="D566" s="83">
        <v>1.8E-3</v>
      </c>
    </row>
    <row r="567" spans="1:4" ht="12.5" x14ac:dyDescent="0.25">
      <c r="A567" s="38">
        <v>41981</v>
      </c>
      <c r="B567" s="1">
        <v>2014</v>
      </c>
      <c r="C567" s="39">
        <v>-7.2829941231697731E-3</v>
      </c>
      <c r="D567" s="83">
        <v>1.8E-3</v>
      </c>
    </row>
    <row r="568" spans="1:4" ht="12.5" x14ac:dyDescent="0.25">
      <c r="A568" s="38">
        <v>41982</v>
      </c>
      <c r="B568" s="1">
        <v>2014</v>
      </c>
      <c r="C568" s="39">
        <v>-2.3785657360814608E-4</v>
      </c>
      <c r="D568" s="83">
        <v>2.3E-3</v>
      </c>
    </row>
    <row r="569" spans="1:4" ht="12.5" x14ac:dyDescent="0.25">
      <c r="A569" s="38">
        <v>41983</v>
      </c>
      <c r="B569" s="1">
        <v>2014</v>
      </c>
      <c r="C569" s="39">
        <v>-1.6486095225712944E-2</v>
      </c>
      <c r="D569" s="83">
        <v>2.0999999999999999E-3</v>
      </c>
    </row>
    <row r="570" spans="1:4" ht="12.5" x14ac:dyDescent="0.25">
      <c r="A570" s="38">
        <v>41984</v>
      </c>
      <c r="B570" s="1">
        <v>2014</v>
      </c>
      <c r="C570" s="39">
        <v>4.5254627925939775E-3</v>
      </c>
      <c r="D570" s="83">
        <v>2.0999999999999999E-3</v>
      </c>
    </row>
    <row r="571" spans="1:4" ht="12.5" x14ac:dyDescent="0.25">
      <c r="A571" s="38">
        <v>41985</v>
      </c>
      <c r="B571" s="1">
        <v>2014</v>
      </c>
      <c r="C571" s="39">
        <v>-1.6346465435817352E-2</v>
      </c>
      <c r="D571" s="83">
        <v>1.9E-3</v>
      </c>
    </row>
    <row r="572" spans="1:4" ht="12.5" x14ac:dyDescent="0.25">
      <c r="A572" s="38">
        <v>41988</v>
      </c>
      <c r="B572" s="1">
        <v>2014</v>
      </c>
      <c r="C572" s="39">
        <v>-6.3628106729409261E-3</v>
      </c>
      <c r="D572" s="83">
        <v>2.2000000000000001E-3</v>
      </c>
    </row>
    <row r="573" spans="1:4" ht="12.5" x14ac:dyDescent="0.25">
      <c r="A573" s="38">
        <v>41989</v>
      </c>
      <c r="B573" s="1">
        <v>2014</v>
      </c>
      <c r="C573" s="39">
        <v>-8.5252524609650115E-3</v>
      </c>
      <c r="D573" s="83">
        <v>2.0999999999999999E-3</v>
      </c>
    </row>
    <row r="574" spans="1:4" ht="12.5" x14ac:dyDescent="0.25">
      <c r="A574" s="38">
        <v>41990</v>
      </c>
      <c r="B574" s="1">
        <v>2014</v>
      </c>
      <c r="C574" s="39">
        <v>2.0148061015694455E-2</v>
      </c>
      <c r="D574" s="83">
        <v>2.3E-3</v>
      </c>
    </row>
    <row r="575" spans="1:4" ht="12.5" x14ac:dyDescent="0.25">
      <c r="A575" s="38">
        <v>41991</v>
      </c>
      <c r="B575" s="1">
        <v>2014</v>
      </c>
      <c r="C575" s="39">
        <v>2.3731391638557114E-2</v>
      </c>
      <c r="D575" s="83">
        <v>2.5000000000000001E-3</v>
      </c>
    </row>
    <row r="576" spans="1:4" ht="12.5" x14ac:dyDescent="0.25">
      <c r="A576" s="38">
        <v>41992</v>
      </c>
      <c r="B576" s="1">
        <v>2014</v>
      </c>
      <c r="C576" s="39">
        <v>4.5596756540114657E-3</v>
      </c>
      <c r="D576" s="83">
        <v>2.6000000000000003E-3</v>
      </c>
    </row>
    <row r="577" spans="1:4" ht="12.5" x14ac:dyDescent="0.25">
      <c r="A577" s="38">
        <v>41995</v>
      </c>
      <c r="B577" s="1">
        <v>2014</v>
      </c>
      <c r="C577" s="39">
        <v>3.8031565245638006E-3</v>
      </c>
      <c r="D577" s="83">
        <v>2.8000000000000004E-3</v>
      </c>
    </row>
    <row r="578" spans="1:4" ht="12.5" x14ac:dyDescent="0.25">
      <c r="A578" s="38">
        <v>41996</v>
      </c>
      <c r="B578" s="1">
        <v>2014</v>
      </c>
      <c r="C578" s="39">
        <v>1.7448949438961451E-3</v>
      </c>
      <c r="D578" s="83">
        <v>2.6000000000000003E-3</v>
      </c>
    </row>
    <row r="579" spans="1:4" ht="12.5" x14ac:dyDescent="0.25">
      <c r="A579" s="38">
        <v>41997</v>
      </c>
      <c r="B579" s="1">
        <v>2014</v>
      </c>
      <c r="C579" s="39">
        <v>-1.3928747275794275E-4</v>
      </c>
      <c r="D579" s="83">
        <v>2.6000000000000003E-3</v>
      </c>
    </row>
    <row r="580" spans="1:4" ht="12.5" x14ac:dyDescent="0.25">
      <c r="A580" s="38">
        <v>41999</v>
      </c>
      <c r="B580" s="1">
        <v>2014</v>
      </c>
      <c r="C580" s="39">
        <v>3.3040443422532773E-3</v>
      </c>
      <c r="D580" s="83">
        <v>2.6000000000000003E-3</v>
      </c>
    </row>
    <row r="581" spans="1:4" ht="12.5" x14ac:dyDescent="0.25">
      <c r="A581" s="38">
        <v>42002</v>
      </c>
      <c r="B581" s="1">
        <v>2014</v>
      </c>
      <c r="C581" s="39">
        <v>8.6138007977164255E-4</v>
      </c>
      <c r="D581" s="83">
        <v>2.5000000000000001E-3</v>
      </c>
    </row>
    <row r="582" spans="1:4" ht="12.5" x14ac:dyDescent="0.25">
      <c r="A582" s="38">
        <v>42003</v>
      </c>
      <c r="B582" s="1">
        <v>2014</v>
      </c>
      <c r="C582" s="39">
        <v>-4.9006072778080582E-3</v>
      </c>
      <c r="D582" s="83">
        <v>2.3E-3</v>
      </c>
    </row>
    <row r="583" spans="1:4" ht="12.5" x14ac:dyDescent="0.25">
      <c r="A583" s="38">
        <v>42004</v>
      </c>
      <c r="B583" s="1">
        <v>2014</v>
      </c>
      <c r="C583" s="39">
        <v>-1.036428918775506E-2</v>
      </c>
      <c r="D583" s="83">
        <v>2.5000000000000001E-3</v>
      </c>
    </row>
    <row r="584" spans="1:4" ht="12.5" x14ac:dyDescent="0.25">
      <c r="A584" s="38">
        <v>42006</v>
      </c>
      <c r="B584" s="1">
        <v>2015</v>
      </c>
      <c r="C584" s="39">
        <v>-3.400451807075162E-4</v>
      </c>
      <c r="D584" s="83">
        <v>2.5000000000000001E-3</v>
      </c>
    </row>
    <row r="585" spans="1:4" ht="12.5" x14ac:dyDescent="0.25">
      <c r="A585" s="38">
        <v>42009</v>
      </c>
      <c r="B585" s="1">
        <v>2015</v>
      </c>
      <c r="C585" s="39">
        <v>-1.8447215507429587E-2</v>
      </c>
      <c r="D585" s="83">
        <v>2.6000000000000003E-3</v>
      </c>
    </row>
    <row r="586" spans="1:4" ht="12.5" x14ac:dyDescent="0.25">
      <c r="A586" s="38">
        <v>42010</v>
      </c>
      <c r="B586" s="1">
        <v>2015</v>
      </c>
      <c r="C586" s="39">
        <v>-8.9332691248878455E-3</v>
      </c>
      <c r="D586" s="83">
        <v>2.5000000000000001E-3</v>
      </c>
    </row>
    <row r="587" spans="1:4" ht="12.5" x14ac:dyDescent="0.25">
      <c r="A587" s="38">
        <v>42011</v>
      </c>
      <c r="B587" s="1">
        <v>2015</v>
      </c>
      <c r="C587" s="39">
        <v>1.1562716479232132E-2</v>
      </c>
      <c r="D587" s="83">
        <v>2.5000000000000001E-3</v>
      </c>
    </row>
    <row r="588" spans="1:4" ht="12.5" x14ac:dyDescent="0.25">
      <c r="A588" s="38">
        <v>42012</v>
      </c>
      <c r="B588" s="1">
        <v>2015</v>
      </c>
      <c r="C588" s="39">
        <v>1.7730232270553911E-2</v>
      </c>
      <c r="D588" s="83">
        <v>2.3E-3</v>
      </c>
    </row>
    <row r="589" spans="1:4" ht="12.5" x14ac:dyDescent="0.25">
      <c r="A589" s="38">
        <v>42013</v>
      </c>
      <c r="B589" s="1">
        <v>2015</v>
      </c>
      <c r="C589" s="39">
        <v>-8.4394028943683176E-3</v>
      </c>
      <c r="D589" s="83">
        <v>2.2000000000000001E-3</v>
      </c>
    </row>
    <row r="590" spans="1:4" ht="12.5" x14ac:dyDescent="0.25">
      <c r="A590" s="38">
        <v>42016</v>
      </c>
      <c r="B590" s="1">
        <v>2015</v>
      </c>
      <c r="C590" s="39">
        <v>-8.1265930033877221E-3</v>
      </c>
      <c r="D590" s="83">
        <v>1.9E-3</v>
      </c>
    </row>
    <row r="591" spans="1:4" ht="12.5" x14ac:dyDescent="0.25">
      <c r="A591" s="38">
        <v>42017</v>
      </c>
      <c r="B591" s="1">
        <v>2015</v>
      </c>
      <c r="C591" s="39">
        <v>-2.5818951027174481E-3</v>
      </c>
      <c r="D591" s="83">
        <v>2E-3</v>
      </c>
    </row>
    <row r="592" spans="1:4" ht="12.5" x14ac:dyDescent="0.25">
      <c r="A592" s="38">
        <v>42018</v>
      </c>
      <c r="B592" s="1">
        <v>2015</v>
      </c>
      <c r="C592" s="39">
        <v>-5.8300241971988576E-3</v>
      </c>
      <c r="D592" s="83">
        <v>1.8E-3</v>
      </c>
    </row>
    <row r="593" spans="1:4" ht="12.5" x14ac:dyDescent="0.25">
      <c r="A593" s="38">
        <v>42019</v>
      </c>
      <c r="B593" s="1">
        <v>2015</v>
      </c>
      <c r="C593" s="39">
        <v>-9.2909153471455157E-3</v>
      </c>
      <c r="D593" s="83">
        <v>1.6000000000000001E-3</v>
      </c>
    </row>
    <row r="594" spans="1:4" ht="12.5" x14ac:dyDescent="0.25">
      <c r="A594" s="38">
        <v>42020</v>
      </c>
      <c r="B594" s="1">
        <v>2015</v>
      </c>
      <c r="C594" s="39">
        <v>1.3334893478396E-2</v>
      </c>
      <c r="D594" s="83">
        <v>1.7000000000000001E-3</v>
      </c>
    </row>
    <row r="595" spans="1:4" ht="12.5" x14ac:dyDescent="0.25">
      <c r="A595" s="38">
        <v>42024</v>
      </c>
      <c r="B595" s="1">
        <v>2015</v>
      </c>
      <c r="C595" s="39">
        <v>1.5487500528907781E-3</v>
      </c>
      <c r="D595" s="83">
        <v>1.7000000000000001E-3</v>
      </c>
    </row>
    <row r="596" spans="1:4" ht="12.5" x14ac:dyDescent="0.25">
      <c r="A596" s="38">
        <v>42025</v>
      </c>
      <c r="B596" s="1">
        <v>2015</v>
      </c>
      <c r="C596" s="39">
        <v>4.7204915668688828E-3</v>
      </c>
      <c r="D596" s="83">
        <v>1.7000000000000001E-3</v>
      </c>
    </row>
    <row r="597" spans="1:4" ht="12.5" x14ac:dyDescent="0.25">
      <c r="A597" s="38">
        <v>42026</v>
      </c>
      <c r="B597" s="1">
        <v>2015</v>
      </c>
      <c r="C597" s="39">
        <v>1.5154358001382194E-2</v>
      </c>
      <c r="D597" s="83">
        <v>1.7000000000000001E-3</v>
      </c>
    </row>
    <row r="598" spans="1:4" ht="12.5" x14ac:dyDescent="0.25">
      <c r="A598" s="38">
        <v>42027</v>
      </c>
      <c r="B598" s="1">
        <v>2015</v>
      </c>
      <c r="C598" s="39">
        <v>-5.5067369293280901E-3</v>
      </c>
      <c r="D598" s="83">
        <v>1.7000000000000001E-3</v>
      </c>
    </row>
    <row r="599" spans="1:4" ht="12.5" x14ac:dyDescent="0.25">
      <c r="A599" s="38">
        <v>42030</v>
      </c>
      <c r="B599" s="1">
        <v>2015</v>
      </c>
      <c r="C599" s="39">
        <v>2.565158589374469E-3</v>
      </c>
      <c r="D599" s="83">
        <v>1.8E-3</v>
      </c>
    </row>
    <row r="600" spans="1:4" ht="12.5" x14ac:dyDescent="0.25">
      <c r="A600" s="38">
        <v>42031</v>
      </c>
      <c r="B600" s="1">
        <v>2015</v>
      </c>
      <c r="C600" s="39">
        <v>-1.347826914874784E-2</v>
      </c>
      <c r="D600" s="83">
        <v>1.7000000000000001E-3</v>
      </c>
    </row>
    <row r="601" spans="1:4" ht="12.5" x14ac:dyDescent="0.25">
      <c r="A601" s="38">
        <v>42032</v>
      </c>
      <c r="B601" s="1">
        <v>2015</v>
      </c>
      <c r="C601" s="39">
        <v>-1.3587495823831957E-2</v>
      </c>
      <c r="D601" s="83">
        <v>1.7000000000000001E-3</v>
      </c>
    </row>
    <row r="602" spans="1:4" ht="12.5" x14ac:dyDescent="0.25">
      <c r="A602" s="38">
        <v>42033</v>
      </c>
      <c r="B602" s="1">
        <v>2015</v>
      </c>
      <c r="C602" s="39">
        <v>9.4895341296701297E-3</v>
      </c>
      <c r="D602" s="83">
        <v>1.7000000000000001E-3</v>
      </c>
    </row>
    <row r="603" spans="1:4" ht="12.5" x14ac:dyDescent="0.25">
      <c r="A603" s="38">
        <v>42034</v>
      </c>
      <c r="B603" s="1">
        <v>2015</v>
      </c>
      <c r="C603" s="39">
        <v>-1.3077094111243876E-2</v>
      </c>
      <c r="D603" s="83">
        <v>1.8E-3</v>
      </c>
    </row>
    <row r="604" spans="1:4" ht="12.5" x14ac:dyDescent="0.25">
      <c r="A604" s="38">
        <v>42037</v>
      </c>
      <c r="B604" s="1">
        <v>2015</v>
      </c>
      <c r="C604" s="39">
        <v>1.2879177186226798E-2</v>
      </c>
      <c r="D604" s="83">
        <v>1.7000000000000001E-3</v>
      </c>
    </row>
    <row r="605" spans="1:4" ht="12.5" x14ac:dyDescent="0.25">
      <c r="A605" s="38">
        <v>42038</v>
      </c>
      <c r="B605" s="1">
        <v>2015</v>
      </c>
      <c r="C605" s="39">
        <v>1.4336212205417897E-2</v>
      </c>
      <c r="D605" s="83">
        <v>2.0999999999999999E-3</v>
      </c>
    </row>
    <row r="606" spans="1:4" ht="12.5" x14ac:dyDescent="0.25">
      <c r="A606" s="38">
        <v>42039</v>
      </c>
      <c r="B606" s="1">
        <v>2015</v>
      </c>
      <c r="C606" s="39">
        <v>-4.164697065034053E-3</v>
      </c>
      <c r="D606" s="83">
        <v>2E-3</v>
      </c>
    </row>
    <row r="607" spans="1:4" ht="12.5" x14ac:dyDescent="0.25">
      <c r="A607" s="38">
        <v>42040</v>
      </c>
      <c r="B607" s="1">
        <v>2015</v>
      </c>
      <c r="C607" s="39">
        <v>1.0238806024834353E-2</v>
      </c>
      <c r="D607" s="83">
        <v>2E-3</v>
      </c>
    </row>
    <row r="608" spans="1:4" ht="12.5" x14ac:dyDescent="0.25">
      <c r="A608" s="38">
        <v>42041</v>
      </c>
      <c r="B608" s="1">
        <v>2015</v>
      </c>
      <c r="C608" s="39">
        <v>-3.424003889146327E-3</v>
      </c>
      <c r="D608" s="83">
        <v>2.6000000000000003E-3</v>
      </c>
    </row>
    <row r="609" spans="1:4" ht="12.5" x14ac:dyDescent="0.25">
      <c r="A609" s="38">
        <v>42044</v>
      </c>
      <c r="B609" s="1">
        <v>2015</v>
      </c>
      <c r="C609" s="39">
        <v>-4.2562487923016503E-3</v>
      </c>
      <c r="D609" s="83">
        <v>2.3999999999999998E-3</v>
      </c>
    </row>
    <row r="610" spans="1:4" ht="12.5" x14ac:dyDescent="0.25">
      <c r="A610" s="38">
        <v>42045</v>
      </c>
      <c r="B610" s="1">
        <v>2015</v>
      </c>
      <c r="C610" s="39">
        <v>1.0618932294575799E-2</v>
      </c>
      <c r="D610" s="83">
        <v>2.5000000000000001E-3</v>
      </c>
    </row>
    <row r="611" spans="1:4" ht="12.5" x14ac:dyDescent="0.25">
      <c r="A611" s="38">
        <v>42046</v>
      </c>
      <c r="B611" s="1">
        <v>2015</v>
      </c>
      <c r="C611" s="39">
        <v>-2.900568511630124E-5</v>
      </c>
      <c r="D611" s="83">
        <v>2.3999999999999998E-3</v>
      </c>
    </row>
    <row r="612" spans="1:4" ht="12.5" x14ac:dyDescent="0.25">
      <c r="A612" s="38">
        <v>42047</v>
      </c>
      <c r="B612" s="1">
        <v>2015</v>
      </c>
      <c r="C612" s="39">
        <v>9.5983185809504629E-3</v>
      </c>
      <c r="D612" s="83">
        <v>2.3E-3</v>
      </c>
    </row>
    <row r="613" spans="1:4" ht="12.5" x14ac:dyDescent="0.25">
      <c r="A613" s="38">
        <v>42048</v>
      </c>
      <c r="B613" s="1">
        <v>2015</v>
      </c>
      <c r="C613" s="39">
        <v>4.0664545328546334E-3</v>
      </c>
      <c r="D613" s="83">
        <v>2.3E-3</v>
      </c>
    </row>
    <row r="614" spans="1:4" ht="12.5" x14ac:dyDescent="0.25">
      <c r="A614" s="38">
        <v>42052</v>
      </c>
      <c r="B614" s="1">
        <v>2015</v>
      </c>
      <c r="C614" s="39">
        <v>1.5962531949234387E-3</v>
      </c>
      <c r="D614" s="83">
        <v>2.5000000000000001E-3</v>
      </c>
    </row>
    <row r="615" spans="1:4" ht="12.5" x14ac:dyDescent="0.25">
      <c r="A615" s="38">
        <v>42053</v>
      </c>
      <c r="B615" s="1">
        <v>2015</v>
      </c>
      <c r="C615" s="39">
        <v>-3.1428422028125343E-4</v>
      </c>
      <c r="D615" s="83">
        <v>2.3E-3</v>
      </c>
    </row>
    <row r="616" spans="1:4" ht="12.5" x14ac:dyDescent="0.25">
      <c r="A616" s="38">
        <v>42054</v>
      </c>
      <c r="B616" s="1">
        <v>2015</v>
      </c>
      <c r="C616" s="39">
        <v>-1.0626309930072469E-3</v>
      </c>
      <c r="D616" s="83">
        <v>2.3E-3</v>
      </c>
    </row>
    <row r="617" spans="1:4" ht="12.5" x14ac:dyDescent="0.25">
      <c r="A617" s="38">
        <v>42055</v>
      </c>
      <c r="B617" s="1">
        <v>2015</v>
      </c>
      <c r="C617" s="39">
        <v>6.1077963032981041E-3</v>
      </c>
      <c r="D617" s="83">
        <v>2.3E-3</v>
      </c>
    </row>
    <row r="618" spans="1:4" ht="12.5" x14ac:dyDescent="0.25">
      <c r="A618" s="38">
        <v>42058</v>
      </c>
      <c r="B618" s="1">
        <v>2015</v>
      </c>
      <c r="C618" s="39">
        <v>-3.0332041294573771E-4</v>
      </c>
      <c r="D618" s="83">
        <v>2.2000000000000001E-3</v>
      </c>
    </row>
    <row r="619" spans="1:4" ht="12.5" x14ac:dyDescent="0.25">
      <c r="A619" s="38">
        <v>42059</v>
      </c>
      <c r="B619" s="1">
        <v>2015</v>
      </c>
      <c r="C619" s="39">
        <v>2.7549400403308333E-3</v>
      </c>
      <c r="D619" s="83">
        <v>2.2000000000000001E-3</v>
      </c>
    </row>
    <row r="620" spans="1:4" ht="12.5" x14ac:dyDescent="0.25">
      <c r="A620" s="38">
        <v>42060</v>
      </c>
      <c r="B620" s="1">
        <v>2015</v>
      </c>
      <c r="C620" s="39">
        <v>-7.6607701401540612E-4</v>
      </c>
      <c r="D620" s="83">
        <v>2.0999999999999999E-3</v>
      </c>
    </row>
    <row r="621" spans="1:4" ht="12.5" x14ac:dyDescent="0.25">
      <c r="A621" s="38">
        <v>42061</v>
      </c>
      <c r="B621" s="1">
        <v>2015</v>
      </c>
      <c r="C621" s="39">
        <v>-1.477063185743682E-3</v>
      </c>
      <c r="D621" s="83">
        <v>2.2000000000000001E-3</v>
      </c>
    </row>
    <row r="622" spans="1:4" ht="12.5" x14ac:dyDescent="0.25">
      <c r="A622" s="38">
        <v>42062</v>
      </c>
      <c r="B622" s="1">
        <v>2015</v>
      </c>
      <c r="C622" s="39">
        <v>-2.9606876752680299E-3</v>
      </c>
      <c r="D622" s="83">
        <v>2.2000000000000001E-3</v>
      </c>
    </row>
    <row r="623" spans="1:4" ht="12.5" x14ac:dyDescent="0.25">
      <c r="A623" s="38">
        <v>42065</v>
      </c>
      <c r="B623" s="1">
        <v>2015</v>
      </c>
      <c r="C623" s="39">
        <v>6.1062889142892368E-3</v>
      </c>
      <c r="D623" s="83">
        <v>2.2000000000000001E-3</v>
      </c>
    </row>
    <row r="624" spans="1:4" ht="12.5" x14ac:dyDescent="0.25">
      <c r="A624" s="38">
        <v>42066</v>
      </c>
      <c r="B624" s="1">
        <v>2015</v>
      </c>
      <c r="C624" s="39">
        <v>-4.5489372363725104E-3</v>
      </c>
      <c r="D624" s="83">
        <v>2.6000000000000003E-3</v>
      </c>
    </row>
    <row r="625" spans="1:4" ht="12.5" x14ac:dyDescent="0.25">
      <c r="A625" s="38">
        <v>42067</v>
      </c>
      <c r="B625" s="1">
        <v>2015</v>
      </c>
      <c r="C625" s="39">
        <v>-4.3981612914209805E-3</v>
      </c>
      <c r="D625" s="83">
        <v>2.6000000000000003E-3</v>
      </c>
    </row>
    <row r="626" spans="1:4" ht="12.5" x14ac:dyDescent="0.25">
      <c r="A626" s="38">
        <v>42068</v>
      </c>
      <c r="B626" s="1">
        <v>2015</v>
      </c>
      <c r="C626" s="39">
        <v>1.1953606197183842E-3</v>
      </c>
      <c r="D626" s="83">
        <v>2.5000000000000001E-3</v>
      </c>
    </row>
    <row r="627" spans="1:4" ht="12.5" x14ac:dyDescent="0.25">
      <c r="A627" s="38">
        <v>42069</v>
      </c>
      <c r="B627" s="1">
        <v>2015</v>
      </c>
      <c r="C627" s="39">
        <v>-1.4275342485307393E-2</v>
      </c>
      <c r="D627" s="83">
        <v>2.7000000000000001E-3</v>
      </c>
    </row>
    <row r="628" spans="1:4" ht="12.5" x14ac:dyDescent="0.25">
      <c r="A628" s="38">
        <v>42072</v>
      </c>
      <c r="B628" s="1">
        <v>2015</v>
      </c>
      <c r="C628" s="39">
        <v>3.9366999468925627E-3</v>
      </c>
      <c r="D628" s="83">
        <v>2.7000000000000001E-3</v>
      </c>
    </row>
    <row r="629" spans="1:4" ht="12.5" x14ac:dyDescent="0.25">
      <c r="A629" s="38">
        <v>42073</v>
      </c>
      <c r="B629" s="1">
        <v>2015</v>
      </c>
      <c r="C629" s="39">
        <v>-1.7106870531886451E-2</v>
      </c>
      <c r="D629" s="83">
        <v>2.5000000000000001E-3</v>
      </c>
    </row>
    <row r="630" spans="1:4" ht="12.5" x14ac:dyDescent="0.25">
      <c r="A630" s="38">
        <v>42074</v>
      </c>
      <c r="B630" s="1">
        <v>2015</v>
      </c>
      <c r="C630" s="39">
        <v>-1.9194991693251124E-3</v>
      </c>
      <c r="D630" s="83">
        <v>2.5000000000000001E-3</v>
      </c>
    </row>
    <row r="631" spans="1:4" ht="12.5" x14ac:dyDescent="0.25">
      <c r="A631" s="38">
        <v>42075</v>
      </c>
      <c r="B631" s="1">
        <v>2015</v>
      </c>
      <c r="C631" s="39">
        <v>1.2522721054237218E-2</v>
      </c>
      <c r="D631" s="83">
        <v>2.3999999999999998E-3</v>
      </c>
    </row>
    <row r="632" spans="1:4" ht="12.5" x14ac:dyDescent="0.25">
      <c r="A632" s="38">
        <v>42076</v>
      </c>
      <c r="B632" s="1">
        <v>2015</v>
      </c>
      <c r="C632" s="39">
        <v>-6.0932131665859804E-3</v>
      </c>
      <c r="D632" s="83">
        <v>2.3999999999999998E-3</v>
      </c>
    </row>
    <row r="633" spans="1:4" ht="12.5" x14ac:dyDescent="0.25">
      <c r="A633" s="38">
        <v>42079</v>
      </c>
      <c r="B633" s="1">
        <v>2015</v>
      </c>
      <c r="C633" s="39">
        <v>1.3442889619502027E-2</v>
      </c>
      <c r="D633" s="83">
        <v>2.6000000000000003E-3</v>
      </c>
    </row>
    <row r="634" spans="1:4" ht="12.5" x14ac:dyDescent="0.25">
      <c r="A634" s="38">
        <v>42080</v>
      </c>
      <c r="B634" s="1">
        <v>2015</v>
      </c>
      <c r="C634" s="39">
        <v>-3.3257399856237396E-3</v>
      </c>
      <c r="D634" s="83">
        <v>2.7000000000000001E-3</v>
      </c>
    </row>
    <row r="635" spans="1:4" ht="12.5" x14ac:dyDescent="0.25">
      <c r="A635" s="38">
        <v>42081</v>
      </c>
      <c r="B635" s="1">
        <v>2015</v>
      </c>
      <c r="C635" s="39">
        <v>1.2085115625505266E-2</v>
      </c>
      <c r="D635" s="83">
        <v>2.3E-3</v>
      </c>
    </row>
    <row r="636" spans="1:4" ht="12.5" x14ac:dyDescent="0.25">
      <c r="A636" s="38">
        <v>42082</v>
      </c>
      <c r="B636" s="1">
        <v>2015</v>
      </c>
      <c r="C636" s="39">
        <v>-4.8844984753110381E-3</v>
      </c>
      <c r="D636" s="83">
        <v>2.6000000000000003E-3</v>
      </c>
    </row>
    <row r="637" spans="1:4" ht="12.5" x14ac:dyDescent="0.25">
      <c r="A637" s="38">
        <v>42083</v>
      </c>
      <c r="B637" s="1">
        <v>2015</v>
      </c>
      <c r="C637" s="39">
        <v>8.9723452173247273E-3</v>
      </c>
      <c r="D637" s="83">
        <v>2.3999999999999998E-3</v>
      </c>
    </row>
    <row r="638" spans="1:4" ht="12.5" x14ac:dyDescent="0.25">
      <c r="A638" s="38">
        <v>42086</v>
      </c>
      <c r="B638" s="1">
        <v>2015</v>
      </c>
      <c r="C638" s="39">
        <v>-1.7471731581735757E-3</v>
      </c>
      <c r="D638" s="83">
        <v>2.3999999999999998E-3</v>
      </c>
    </row>
    <row r="639" spans="1:4" ht="12.5" x14ac:dyDescent="0.25">
      <c r="A639" s="38">
        <v>42087</v>
      </c>
      <c r="B639" s="1">
        <v>2015</v>
      </c>
      <c r="C639" s="39">
        <v>-6.1583828258348948E-3</v>
      </c>
      <c r="D639" s="83">
        <v>2.3999999999999998E-3</v>
      </c>
    </row>
    <row r="640" spans="1:4" ht="12.5" x14ac:dyDescent="0.25">
      <c r="A640" s="38">
        <v>42088</v>
      </c>
      <c r="B640" s="1">
        <v>2015</v>
      </c>
      <c r="C640" s="39">
        <v>-1.4665950218136469E-2</v>
      </c>
      <c r="D640" s="83">
        <v>2.5000000000000001E-3</v>
      </c>
    </row>
    <row r="641" spans="1:4" ht="12.5" x14ac:dyDescent="0.25">
      <c r="A641" s="38">
        <v>42089</v>
      </c>
      <c r="B641" s="1">
        <v>2015</v>
      </c>
      <c r="C641" s="39">
        <v>-2.380259551864185E-3</v>
      </c>
      <c r="D641" s="83">
        <v>2.8000000000000004E-3</v>
      </c>
    </row>
    <row r="642" spans="1:4" ht="12.5" x14ac:dyDescent="0.25">
      <c r="A642" s="38">
        <v>42090</v>
      </c>
      <c r="B642" s="1">
        <v>2015</v>
      </c>
      <c r="C642" s="39">
        <v>2.3657037582941712E-3</v>
      </c>
      <c r="D642" s="83">
        <v>2.7000000000000001E-3</v>
      </c>
    </row>
    <row r="643" spans="1:4" ht="12.5" x14ac:dyDescent="0.25">
      <c r="A643" s="38">
        <v>42093</v>
      </c>
      <c r="B643" s="1">
        <v>2015</v>
      </c>
      <c r="C643" s="39">
        <v>1.2162396804615399E-2</v>
      </c>
      <c r="D643" s="83">
        <v>2.7000000000000001E-3</v>
      </c>
    </row>
    <row r="644" spans="1:4" ht="12.5" x14ac:dyDescent="0.25">
      <c r="A644" s="38">
        <v>42094</v>
      </c>
      <c r="B644" s="1">
        <v>2015</v>
      </c>
      <c r="C644" s="39">
        <v>-8.8346389509214723E-3</v>
      </c>
      <c r="D644" s="83">
        <v>2.6000000000000003E-3</v>
      </c>
    </row>
    <row r="645" spans="1:4" ht="12.5" x14ac:dyDescent="0.25">
      <c r="A645" s="38">
        <v>42095</v>
      </c>
      <c r="B645" s="1">
        <v>2015</v>
      </c>
      <c r="C645" s="39">
        <v>-3.9732777015764314E-3</v>
      </c>
      <c r="D645" s="83">
        <v>2.7000000000000001E-3</v>
      </c>
    </row>
    <row r="646" spans="1:4" ht="12.5" x14ac:dyDescent="0.25">
      <c r="A646" s="38">
        <v>42096</v>
      </c>
      <c r="B646" s="1">
        <v>2015</v>
      </c>
      <c r="C646" s="39">
        <v>3.5234427543923289E-3</v>
      </c>
      <c r="D646" s="83">
        <v>2.5000000000000001E-3</v>
      </c>
    </row>
    <row r="647" spans="1:4" ht="12.5" x14ac:dyDescent="0.25">
      <c r="A647" s="38">
        <v>42100</v>
      </c>
      <c r="B647" s="1">
        <v>2015</v>
      </c>
      <c r="C647" s="39">
        <v>6.586997425284128E-3</v>
      </c>
      <c r="D647" s="83">
        <v>2.0999999999999999E-3</v>
      </c>
    </row>
    <row r="648" spans="1:4" ht="12.5" x14ac:dyDescent="0.25">
      <c r="A648" s="38">
        <v>42101</v>
      </c>
      <c r="B648" s="1">
        <v>2015</v>
      </c>
      <c r="C648" s="39">
        <v>-2.0640140117176337E-3</v>
      </c>
      <c r="D648" s="83">
        <v>2.2000000000000001E-3</v>
      </c>
    </row>
    <row r="649" spans="1:4" ht="12.5" x14ac:dyDescent="0.25">
      <c r="A649" s="38">
        <v>42102</v>
      </c>
      <c r="B649" s="1">
        <v>2015</v>
      </c>
      <c r="C649" s="39">
        <v>2.6790260911049436E-3</v>
      </c>
      <c r="D649" s="83">
        <v>2.2000000000000001E-3</v>
      </c>
    </row>
    <row r="650" spans="1:4" ht="12.5" x14ac:dyDescent="0.25">
      <c r="A650" s="38">
        <v>42103</v>
      </c>
      <c r="B650" s="1">
        <v>2015</v>
      </c>
      <c r="C650" s="39">
        <v>4.4475616557317519E-3</v>
      </c>
      <c r="D650" s="83">
        <v>2.2000000000000001E-3</v>
      </c>
    </row>
    <row r="651" spans="1:4" ht="12.5" x14ac:dyDescent="0.25">
      <c r="A651" s="38">
        <v>42104</v>
      </c>
      <c r="B651" s="1">
        <v>2015</v>
      </c>
      <c r="C651" s="39">
        <v>5.1893163356351961E-3</v>
      </c>
      <c r="D651" s="83">
        <v>2.3999999999999998E-3</v>
      </c>
    </row>
    <row r="652" spans="1:4" ht="12.5" x14ac:dyDescent="0.25">
      <c r="A652" s="38">
        <v>42107</v>
      </c>
      <c r="B652" s="1">
        <v>2015</v>
      </c>
      <c r="C652" s="39">
        <v>-4.5917462766684588E-3</v>
      </c>
      <c r="D652" s="83">
        <v>2.3E-3</v>
      </c>
    </row>
    <row r="653" spans="1:4" ht="12.5" x14ac:dyDescent="0.25">
      <c r="A653" s="38">
        <v>42108</v>
      </c>
      <c r="B653" s="1">
        <v>2015</v>
      </c>
      <c r="C653" s="39">
        <v>1.6283576529126241E-3</v>
      </c>
      <c r="D653" s="83">
        <v>2.3E-3</v>
      </c>
    </row>
    <row r="654" spans="1:4" ht="12.5" x14ac:dyDescent="0.25">
      <c r="A654" s="38">
        <v>42109</v>
      </c>
      <c r="B654" s="1">
        <v>2015</v>
      </c>
      <c r="C654" s="39">
        <v>5.1350866086935787E-3</v>
      </c>
      <c r="D654" s="83">
        <v>2.3E-3</v>
      </c>
    </row>
    <row r="655" spans="1:4" ht="12.5" x14ac:dyDescent="0.25">
      <c r="A655" s="38">
        <v>42110</v>
      </c>
      <c r="B655" s="1">
        <v>2015</v>
      </c>
      <c r="C655" s="39">
        <v>-7.7879774665911791E-4</v>
      </c>
      <c r="D655" s="83">
        <v>2.2000000000000001E-3</v>
      </c>
    </row>
    <row r="656" spans="1:4" ht="12.5" x14ac:dyDescent="0.25">
      <c r="A656" s="38">
        <v>42111</v>
      </c>
      <c r="B656" s="1">
        <v>2015</v>
      </c>
      <c r="C656" s="39">
        <v>-1.1375675981876396E-2</v>
      </c>
      <c r="D656" s="83">
        <v>2.3E-3</v>
      </c>
    </row>
    <row r="657" spans="1:4" ht="12.5" x14ac:dyDescent="0.25">
      <c r="A657" s="38">
        <v>42114</v>
      </c>
      <c r="B657" s="1">
        <v>2015</v>
      </c>
      <c r="C657" s="39">
        <v>9.1927622342074314E-3</v>
      </c>
      <c r="D657" s="83">
        <v>2.3999999999999998E-3</v>
      </c>
    </row>
    <row r="658" spans="1:4" ht="12.5" x14ac:dyDescent="0.25">
      <c r="A658" s="38">
        <v>42115</v>
      </c>
      <c r="B658" s="1">
        <v>2015</v>
      </c>
      <c r="C658" s="39">
        <v>-1.4817676241149391E-3</v>
      </c>
      <c r="D658" s="83">
        <v>2.3E-3</v>
      </c>
    </row>
    <row r="659" spans="1:4" ht="12.5" x14ac:dyDescent="0.25">
      <c r="A659" s="38">
        <v>42116</v>
      </c>
      <c r="B659" s="1">
        <v>2015</v>
      </c>
      <c r="C659" s="39">
        <v>5.0746200095614369E-3</v>
      </c>
      <c r="D659" s="83">
        <v>2.3E-3</v>
      </c>
    </row>
    <row r="660" spans="1:4" ht="12.5" x14ac:dyDescent="0.25">
      <c r="A660" s="38">
        <v>42117</v>
      </c>
      <c r="B660" s="1">
        <v>2015</v>
      </c>
      <c r="C660" s="39">
        <v>2.3549546644853884E-3</v>
      </c>
      <c r="D660" s="83">
        <v>2.3999999999999998E-3</v>
      </c>
    </row>
    <row r="661" spans="1:4" ht="12.5" x14ac:dyDescent="0.25">
      <c r="A661" s="38">
        <v>42118</v>
      </c>
      <c r="B661" s="1">
        <v>2015</v>
      </c>
      <c r="C661" s="39">
        <v>2.2502621405813723E-3</v>
      </c>
      <c r="D661" s="83">
        <v>2.3999999999999998E-3</v>
      </c>
    </row>
    <row r="662" spans="1:4" ht="12.5" x14ac:dyDescent="0.25">
      <c r="A662" s="38">
        <v>42121</v>
      </c>
      <c r="B662" s="1">
        <v>2015</v>
      </c>
      <c r="C662" s="39">
        <v>-4.1499038644162989E-3</v>
      </c>
      <c r="D662" s="83">
        <v>2.5000000000000001E-3</v>
      </c>
    </row>
    <row r="663" spans="1:4" ht="12.5" x14ac:dyDescent="0.25">
      <c r="A663" s="38">
        <v>42122</v>
      </c>
      <c r="B663" s="1">
        <v>2015</v>
      </c>
      <c r="C663" s="39">
        <v>2.7653627744773542E-3</v>
      </c>
      <c r="D663" s="83">
        <v>2.3999999999999998E-3</v>
      </c>
    </row>
    <row r="664" spans="1:4" ht="12.5" x14ac:dyDescent="0.25">
      <c r="A664" s="38">
        <v>42123</v>
      </c>
      <c r="B664" s="1">
        <v>2015</v>
      </c>
      <c r="C664" s="39">
        <v>-3.7473898615125326E-3</v>
      </c>
      <c r="D664" s="83">
        <v>2.5000000000000001E-3</v>
      </c>
    </row>
    <row r="665" spans="1:4" ht="12.5" x14ac:dyDescent="0.25">
      <c r="A665" s="38">
        <v>42124</v>
      </c>
      <c r="B665" s="1">
        <v>2015</v>
      </c>
      <c r="C665" s="39">
        <v>-1.0180511364075624E-2</v>
      </c>
      <c r="D665" s="83">
        <v>2.3999999999999998E-3</v>
      </c>
    </row>
    <row r="666" spans="1:4" ht="12.5" x14ac:dyDescent="0.25">
      <c r="A666" s="38">
        <v>42125</v>
      </c>
      <c r="B666" s="1">
        <v>2015</v>
      </c>
      <c r="C666" s="39">
        <v>1.0863762718014008E-2</v>
      </c>
      <c r="D666" s="83">
        <v>2.5000000000000001E-3</v>
      </c>
    </row>
    <row r="667" spans="1:4" ht="12.5" x14ac:dyDescent="0.25">
      <c r="A667" s="38">
        <v>42128</v>
      </c>
      <c r="B667" s="1">
        <v>2015</v>
      </c>
      <c r="C667" s="39">
        <v>2.9364562942421689E-3</v>
      </c>
      <c r="D667" s="83">
        <v>2.5000000000000001E-3</v>
      </c>
    </row>
    <row r="668" spans="1:4" ht="12.5" x14ac:dyDescent="0.25">
      <c r="A668" s="38">
        <v>42129</v>
      </c>
      <c r="B668" s="1">
        <v>2015</v>
      </c>
      <c r="C668" s="39">
        <v>-1.1907989281938557E-2</v>
      </c>
      <c r="D668" s="83">
        <v>2.3999999999999998E-3</v>
      </c>
    </row>
    <row r="669" spans="1:4" ht="12.5" x14ac:dyDescent="0.25">
      <c r="A669" s="38">
        <v>42130</v>
      </c>
      <c r="B669" s="1">
        <v>2015</v>
      </c>
      <c r="C669" s="39">
        <v>-4.4656528892180703E-3</v>
      </c>
      <c r="D669" s="83">
        <v>2.5000000000000001E-3</v>
      </c>
    </row>
    <row r="670" spans="1:4" ht="12.5" x14ac:dyDescent="0.25">
      <c r="A670" s="38">
        <v>42131</v>
      </c>
      <c r="B670" s="1">
        <v>2015</v>
      </c>
      <c r="C670" s="39">
        <v>3.7666635227395196E-3</v>
      </c>
      <c r="D670" s="83">
        <v>2.3999999999999998E-3</v>
      </c>
    </row>
    <row r="671" spans="1:4" ht="12.5" x14ac:dyDescent="0.25">
      <c r="A671" s="38">
        <v>42132</v>
      </c>
      <c r="B671" s="1">
        <v>2015</v>
      </c>
      <c r="C671" s="39">
        <v>1.336810183819619E-2</v>
      </c>
      <c r="D671" s="83">
        <v>2.3E-3</v>
      </c>
    </row>
    <row r="672" spans="1:4" ht="12.5" x14ac:dyDescent="0.25">
      <c r="A672" s="38">
        <v>42135</v>
      </c>
      <c r="B672" s="1">
        <v>2015</v>
      </c>
      <c r="C672" s="39">
        <v>-5.102547415113407E-3</v>
      </c>
      <c r="D672" s="83">
        <v>2.5000000000000001E-3</v>
      </c>
    </row>
    <row r="673" spans="1:4" ht="12.5" x14ac:dyDescent="0.25">
      <c r="A673" s="38">
        <v>42136</v>
      </c>
      <c r="B673" s="1">
        <v>2015</v>
      </c>
      <c r="C673" s="39">
        <v>-2.9540151581351707E-3</v>
      </c>
      <c r="D673" s="83">
        <v>2.5000000000000001E-3</v>
      </c>
    </row>
    <row r="674" spans="1:4" ht="12.5" x14ac:dyDescent="0.25">
      <c r="A674" s="38">
        <v>42137</v>
      </c>
      <c r="B674" s="1">
        <v>2015</v>
      </c>
      <c r="C674" s="39">
        <v>-3.0493615635559612E-4</v>
      </c>
      <c r="D674" s="83">
        <v>2.3999999999999998E-3</v>
      </c>
    </row>
    <row r="675" spans="1:4" ht="12.5" x14ac:dyDescent="0.25">
      <c r="A675" s="38">
        <v>42138</v>
      </c>
      <c r="B675" s="1">
        <v>2015</v>
      </c>
      <c r="C675" s="39">
        <v>1.0721548914049037E-2</v>
      </c>
      <c r="D675" s="83">
        <v>2.3E-3</v>
      </c>
    </row>
    <row r="676" spans="1:4" ht="12.5" x14ac:dyDescent="0.25">
      <c r="A676" s="38">
        <v>42139</v>
      </c>
      <c r="B676" s="1">
        <v>2015</v>
      </c>
      <c r="C676" s="39">
        <v>7.6817406925065615E-4</v>
      </c>
      <c r="D676" s="83">
        <v>2.3E-3</v>
      </c>
    </row>
    <row r="677" spans="1:4" ht="12.5" x14ac:dyDescent="0.25">
      <c r="A677" s="38">
        <v>42142</v>
      </c>
      <c r="B677" s="1">
        <v>2015</v>
      </c>
      <c r="C677" s="39">
        <v>3.0433262041808752E-3</v>
      </c>
      <c r="D677" s="83">
        <v>2.2000000000000001E-3</v>
      </c>
    </row>
    <row r="678" spans="1:4" ht="12.5" x14ac:dyDescent="0.25">
      <c r="A678" s="38">
        <v>42143</v>
      </c>
      <c r="B678" s="1">
        <v>2015</v>
      </c>
      <c r="C678" s="39">
        <v>-6.4364124626619236E-4</v>
      </c>
      <c r="D678" s="83">
        <v>2.3E-3</v>
      </c>
    </row>
    <row r="679" spans="1:4" ht="12.5" x14ac:dyDescent="0.25">
      <c r="A679" s="38">
        <v>42144</v>
      </c>
      <c r="B679" s="1">
        <v>2015</v>
      </c>
      <c r="C679" s="39">
        <v>-9.3095867249196713E-4</v>
      </c>
      <c r="D679" s="83">
        <v>2.3E-3</v>
      </c>
    </row>
    <row r="680" spans="1:4" ht="12.5" x14ac:dyDescent="0.25">
      <c r="A680" s="38">
        <v>42145</v>
      </c>
      <c r="B680" s="1">
        <v>2015</v>
      </c>
      <c r="C680" s="39">
        <v>2.3351597649989828E-3</v>
      </c>
      <c r="D680" s="83">
        <v>2.2000000000000001E-3</v>
      </c>
    </row>
    <row r="681" spans="1:4" ht="12.5" x14ac:dyDescent="0.25">
      <c r="A681" s="38">
        <v>42146</v>
      </c>
      <c r="B681" s="1">
        <v>2015</v>
      </c>
      <c r="C681" s="39">
        <v>-2.2363806280129898E-3</v>
      </c>
      <c r="D681" s="83">
        <v>2.3E-3</v>
      </c>
    </row>
    <row r="682" spans="1:4" ht="12.5" x14ac:dyDescent="0.25">
      <c r="A682" s="38">
        <v>42150</v>
      </c>
      <c r="B682" s="1">
        <v>2015</v>
      </c>
      <c r="C682" s="39">
        <v>-1.0335154142642595E-2</v>
      </c>
      <c r="D682" s="83">
        <v>2.3999999999999998E-3</v>
      </c>
    </row>
    <row r="683" spans="1:4" ht="12.5" x14ac:dyDescent="0.25">
      <c r="A683" s="38">
        <v>42151</v>
      </c>
      <c r="B683" s="1">
        <v>2015</v>
      </c>
      <c r="C683" s="39">
        <v>9.1209049217876367E-3</v>
      </c>
      <c r="D683" s="83">
        <v>2.7000000000000001E-3</v>
      </c>
    </row>
    <row r="684" spans="1:4" ht="12.5" x14ac:dyDescent="0.25">
      <c r="A684" s="38">
        <v>42152</v>
      </c>
      <c r="B684" s="1">
        <v>2015</v>
      </c>
      <c r="C684" s="39">
        <v>-1.2675915340863882E-3</v>
      </c>
      <c r="D684" s="83">
        <v>2.6000000000000003E-3</v>
      </c>
    </row>
    <row r="685" spans="1:4" ht="12.5" x14ac:dyDescent="0.25">
      <c r="A685" s="38">
        <v>42153</v>
      </c>
      <c r="B685" s="1">
        <v>2015</v>
      </c>
      <c r="C685" s="39">
        <v>-6.3384457913584413E-3</v>
      </c>
      <c r="D685" s="83">
        <v>2.6000000000000003E-3</v>
      </c>
    </row>
    <row r="686" spans="1:4" ht="12.5" x14ac:dyDescent="0.25">
      <c r="A686" s="38">
        <v>42156</v>
      </c>
      <c r="B686" s="1">
        <v>2015</v>
      </c>
      <c r="C686" s="39">
        <v>2.0573017741854285E-3</v>
      </c>
      <c r="D686" s="83">
        <v>2.6000000000000003E-3</v>
      </c>
    </row>
    <row r="687" spans="1:4" ht="12.5" x14ac:dyDescent="0.25">
      <c r="A687" s="38">
        <v>42157</v>
      </c>
      <c r="B687" s="1">
        <v>2015</v>
      </c>
      <c r="C687" s="39">
        <v>-1.0091607056388198E-3</v>
      </c>
      <c r="D687" s="83">
        <v>2.6000000000000003E-3</v>
      </c>
    </row>
    <row r="688" spans="1:4" ht="12.5" x14ac:dyDescent="0.25">
      <c r="A688" s="38">
        <v>42158</v>
      </c>
      <c r="B688" s="1">
        <v>2015</v>
      </c>
      <c r="C688" s="39">
        <v>2.1166434256780875E-3</v>
      </c>
      <c r="D688" s="83">
        <v>2.6000000000000003E-3</v>
      </c>
    </row>
    <row r="689" spans="1:4" ht="12.5" x14ac:dyDescent="0.25">
      <c r="A689" s="38">
        <v>42159</v>
      </c>
      <c r="B689" s="1">
        <v>2015</v>
      </c>
      <c r="C689" s="39">
        <v>-8.6605718154161154E-3</v>
      </c>
      <c r="D689" s="83">
        <v>2.7000000000000001E-3</v>
      </c>
    </row>
    <row r="690" spans="1:4" ht="12.5" x14ac:dyDescent="0.25">
      <c r="A690" s="38">
        <v>42160</v>
      </c>
      <c r="B690" s="1">
        <v>2015</v>
      </c>
      <c r="C690" s="39">
        <v>-1.4372106268171129E-3</v>
      </c>
      <c r="D690" s="83">
        <v>2.8999999999999998E-3</v>
      </c>
    </row>
    <row r="691" spans="1:4" ht="12.5" x14ac:dyDescent="0.25">
      <c r="A691" s="38">
        <v>42163</v>
      </c>
      <c r="B691" s="1">
        <v>2015</v>
      </c>
      <c r="C691" s="39">
        <v>-6.4955370983836944E-3</v>
      </c>
      <c r="D691" s="83">
        <v>2.7000000000000001E-3</v>
      </c>
    </row>
    <row r="692" spans="1:4" ht="12.5" x14ac:dyDescent="0.25">
      <c r="A692" s="38">
        <v>42164</v>
      </c>
      <c r="B692" s="1">
        <v>2015</v>
      </c>
      <c r="C692" s="39">
        <v>4.1832655565178788E-4</v>
      </c>
      <c r="D692" s="83">
        <v>2.7000000000000001E-3</v>
      </c>
    </row>
    <row r="693" spans="1:4" ht="12.5" x14ac:dyDescent="0.25">
      <c r="A693" s="38">
        <v>42165</v>
      </c>
      <c r="B693" s="1">
        <v>2015</v>
      </c>
      <c r="C693" s="39">
        <v>1.1970467999834084E-2</v>
      </c>
      <c r="D693" s="83">
        <v>2.8000000000000004E-3</v>
      </c>
    </row>
    <row r="694" spans="1:4" ht="12.5" x14ac:dyDescent="0.25">
      <c r="A694" s="38">
        <v>42166</v>
      </c>
      <c r="B694" s="1">
        <v>2015</v>
      </c>
      <c r="C694" s="39">
        <v>1.7370426241117387E-3</v>
      </c>
      <c r="D694" s="83">
        <v>2.8000000000000004E-3</v>
      </c>
    </row>
    <row r="695" spans="1:4" ht="12.5" x14ac:dyDescent="0.25">
      <c r="A695" s="38">
        <v>42167</v>
      </c>
      <c r="B695" s="1">
        <v>2015</v>
      </c>
      <c r="C695" s="39">
        <v>-7.018875011890289E-3</v>
      </c>
      <c r="D695" s="83">
        <v>2.8000000000000004E-3</v>
      </c>
    </row>
    <row r="696" spans="1:4" ht="12.5" x14ac:dyDescent="0.25">
      <c r="A696" s="38">
        <v>42170</v>
      </c>
      <c r="B696" s="1">
        <v>2015</v>
      </c>
      <c r="C696" s="39">
        <v>-4.6332055293856079E-3</v>
      </c>
      <c r="D696" s="83">
        <v>2.8000000000000004E-3</v>
      </c>
    </row>
    <row r="697" spans="1:4" ht="12.5" x14ac:dyDescent="0.25">
      <c r="A697" s="38">
        <v>42171</v>
      </c>
      <c r="B697" s="1">
        <v>2015</v>
      </c>
      <c r="C697" s="39">
        <v>5.6736790864062693E-3</v>
      </c>
      <c r="D697" s="83">
        <v>2.8000000000000004E-3</v>
      </c>
    </row>
    <row r="698" spans="1:4" ht="12.5" x14ac:dyDescent="0.25">
      <c r="A698" s="38">
        <v>42172</v>
      </c>
      <c r="B698" s="1">
        <v>2015</v>
      </c>
      <c r="C698" s="39">
        <v>1.9777309251246271E-3</v>
      </c>
      <c r="D698" s="83">
        <v>2.7000000000000001E-3</v>
      </c>
    </row>
    <row r="699" spans="1:4" ht="12.5" x14ac:dyDescent="0.25">
      <c r="A699" s="38">
        <v>42173</v>
      </c>
      <c r="B699" s="1">
        <v>2015</v>
      </c>
      <c r="C699" s="39">
        <v>9.853976761801558E-3</v>
      </c>
      <c r="D699" s="83">
        <v>2.6000000000000003E-3</v>
      </c>
    </row>
    <row r="700" spans="1:4" ht="12.5" x14ac:dyDescent="0.25">
      <c r="A700" s="38">
        <v>42174</v>
      </c>
      <c r="B700" s="1">
        <v>2015</v>
      </c>
      <c r="C700" s="39">
        <v>-5.3176152134035261E-3</v>
      </c>
      <c r="D700" s="83">
        <v>2.5000000000000001E-3</v>
      </c>
    </row>
    <row r="701" spans="1:4" ht="12.5" x14ac:dyDescent="0.25">
      <c r="A701" s="38">
        <v>42177</v>
      </c>
      <c r="B701" s="1">
        <v>2015</v>
      </c>
      <c r="C701" s="39">
        <v>6.0763173508369944E-3</v>
      </c>
      <c r="D701" s="83">
        <v>2.7000000000000001E-3</v>
      </c>
    </row>
    <row r="702" spans="1:4" ht="12.5" x14ac:dyDescent="0.25">
      <c r="A702" s="38">
        <v>42178</v>
      </c>
      <c r="B702" s="1">
        <v>2015</v>
      </c>
      <c r="C702" s="39">
        <v>6.3573541421357567E-4</v>
      </c>
      <c r="D702" s="83">
        <v>3.0000000000000001E-3</v>
      </c>
    </row>
    <row r="703" spans="1:4" ht="12.5" x14ac:dyDescent="0.25">
      <c r="A703" s="38">
        <v>42179</v>
      </c>
      <c r="B703" s="1">
        <v>2015</v>
      </c>
      <c r="C703" s="39">
        <v>-7.3805257559009111E-3</v>
      </c>
      <c r="D703" s="83">
        <v>3.0000000000000001E-3</v>
      </c>
    </row>
    <row r="704" spans="1:4" ht="12.5" x14ac:dyDescent="0.25">
      <c r="A704" s="38">
        <v>42180</v>
      </c>
      <c r="B704" s="1">
        <v>2015</v>
      </c>
      <c r="C704" s="39">
        <v>-2.977994976722945E-3</v>
      </c>
      <c r="D704" s="83">
        <v>2.8999999999999998E-3</v>
      </c>
    </row>
    <row r="705" spans="1:4" ht="12.5" x14ac:dyDescent="0.25">
      <c r="A705" s="38">
        <v>42181</v>
      </c>
      <c r="B705" s="1">
        <v>2015</v>
      </c>
      <c r="C705" s="39">
        <v>-3.9012322679491675E-4</v>
      </c>
      <c r="D705" s="83">
        <v>2.8999999999999998E-3</v>
      </c>
    </row>
    <row r="706" spans="1:4" ht="12.5" x14ac:dyDescent="0.25">
      <c r="A706" s="38">
        <v>42184</v>
      </c>
      <c r="B706" s="1">
        <v>2015</v>
      </c>
      <c r="C706" s="39">
        <v>-2.1086921949260151E-2</v>
      </c>
      <c r="D706" s="83">
        <v>2.7000000000000001E-3</v>
      </c>
    </row>
    <row r="707" spans="1:4" ht="12.5" x14ac:dyDescent="0.25">
      <c r="A707" s="38">
        <v>42185</v>
      </c>
      <c r="B707" s="1">
        <v>2015</v>
      </c>
      <c r="C707" s="39">
        <v>2.654858078183291E-3</v>
      </c>
      <c r="D707" s="83">
        <v>2.8000000000000004E-3</v>
      </c>
    </row>
    <row r="708" spans="1:4" ht="12.5" x14ac:dyDescent="0.25">
      <c r="A708" s="38">
        <v>42186</v>
      </c>
      <c r="B708" s="1">
        <v>2015</v>
      </c>
      <c r="C708" s="39">
        <v>6.9121861093133178E-3</v>
      </c>
      <c r="D708" s="83">
        <v>2.8000000000000004E-3</v>
      </c>
    </row>
    <row r="709" spans="1:4" ht="12.5" x14ac:dyDescent="0.25">
      <c r="A709" s="38">
        <v>42187</v>
      </c>
      <c r="B709" s="1">
        <v>2015</v>
      </c>
      <c r="C709" s="39">
        <v>-3.0812190316463852E-4</v>
      </c>
      <c r="D709" s="83">
        <v>2.6000000000000003E-3</v>
      </c>
    </row>
    <row r="710" spans="1:4" ht="12.5" x14ac:dyDescent="0.25">
      <c r="A710" s="38">
        <v>42191</v>
      </c>
      <c r="B710" s="1">
        <v>2015</v>
      </c>
      <c r="C710" s="39">
        <v>-3.8692233125439636E-3</v>
      </c>
      <c r="D710" s="83">
        <v>2.6000000000000003E-3</v>
      </c>
    </row>
    <row r="711" spans="1:4" ht="12.5" x14ac:dyDescent="0.25">
      <c r="A711" s="38">
        <v>42192</v>
      </c>
      <c r="B711" s="1">
        <v>2015</v>
      </c>
      <c r="C711" s="39">
        <v>6.0625230864869576E-3</v>
      </c>
      <c r="D711" s="83">
        <v>2.5000000000000001E-3</v>
      </c>
    </row>
    <row r="712" spans="1:4" ht="12.5" x14ac:dyDescent="0.25">
      <c r="A712" s="38">
        <v>42193</v>
      </c>
      <c r="B712" s="1">
        <v>2015</v>
      </c>
      <c r="C712" s="39">
        <v>-1.6792948927196509E-2</v>
      </c>
      <c r="D712" s="83">
        <v>2.3999999999999998E-3</v>
      </c>
    </row>
    <row r="713" spans="1:4" ht="12.5" x14ac:dyDescent="0.25">
      <c r="A713" s="38">
        <v>42194</v>
      </c>
      <c r="B713" s="1">
        <v>2015</v>
      </c>
      <c r="C713" s="39">
        <v>2.2596453237141356E-3</v>
      </c>
      <c r="D713" s="83">
        <v>2.5000000000000001E-3</v>
      </c>
    </row>
    <row r="714" spans="1:4" ht="12.5" x14ac:dyDescent="0.25">
      <c r="A714" s="38">
        <v>42195</v>
      </c>
      <c r="B714" s="1">
        <v>2015</v>
      </c>
      <c r="C714" s="39">
        <v>1.2262958517226932E-2</v>
      </c>
      <c r="D714" s="83">
        <v>2.8000000000000004E-3</v>
      </c>
    </row>
    <row r="715" spans="1:4" ht="12.5" x14ac:dyDescent="0.25">
      <c r="A715" s="38">
        <v>42198</v>
      </c>
      <c r="B715" s="1">
        <v>2015</v>
      </c>
      <c r="C715" s="39">
        <v>1.1005278427365045E-2</v>
      </c>
      <c r="D715" s="83">
        <v>2.8000000000000004E-3</v>
      </c>
    </row>
    <row r="716" spans="1:4" ht="12.5" x14ac:dyDescent="0.25">
      <c r="A716" s="38">
        <v>42199</v>
      </c>
      <c r="B716" s="1">
        <v>2015</v>
      </c>
      <c r="C716" s="39">
        <v>4.4433429011478572E-3</v>
      </c>
      <c r="D716" s="83">
        <v>2.7000000000000001E-3</v>
      </c>
    </row>
    <row r="717" spans="1:4" ht="12.5" x14ac:dyDescent="0.25">
      <c r="A717" s="38">
        <v>42200</v>
      </c>
      <c r="B717" s="1">
        <v>2015</v>
      </c>
      <c r="C717" s="39">
        <v>-7.3523311386536176E-4</v>
      </c>
      <c r="D717" s="83">
        <v>2.8000000000000004E-3</v>
      </c>
    </row>
    <row r="718" spans="1:4" ht="12.5" x14ac:dyDescent="0.25">
      <c r="A718" s="38">
        <v>42201</v>
      </c>
      <c r="B718" s="1">
        <v>2015</v>
      </c>
      <c r="C718" s="39">
        <v>7.9826687162939235E-3</v>
      </c>
      <c r="D718" s="83">
        <v>2.8999999999999998E-3</v>
      </c>
    </row>
    <row r="719" spans="1:4" ht="12.5" x14ac:dyDescent="0.25">
      <c r="A719" s="38">
        <v>42202</v>
      </c>
      <c r="B719" s="1">
        <v>2015</v>
      </c>
      <c r="C719" s="39">
        <v>1.1056405254354067E-3</v>
      </c>
      <c r="D719" s="83">
        <v>2.8999999999999998E-3</v>
      </c>
    </row>
    <row r="720" spans="1:4" ht="12.5" x14ac:dyDescent="0.25">
      <c r="A720" s="38">
        <v>42205</v>
      </c>
      <c r="B720" s="1">
        <v>2015</v>
      </c>
      <c r="C720" s="39">
        <v>7.7087234599653289E-4</v>
      </c>
      <c r="D720" s="83">
        <v>3.0999999999999999E-3</v>
      </c>
    </row>
    <row r="721" spans="1:4" ht="12.5" x14ac:dyDescent="0.25">
      <c r="A721" s="38">
        <v>42206</v>
      </c>
      <c r="B721" s="1">
        <v>2015</v>
      </c>
      <c r="C721" s="39">
        <v>-4.2707640446294944E-3</v>
      </c>
      <c r="D721" s="83">
        <v>3.4000000000000002E-3</v>
      </c>
    </row>
    <row r="722" spans="1:4" ht="12.5" x14ac:dyDescent="0.25">
      <c r="A722" s="38">
        <v>42207</v>
      </c>
      <c r="B722" s="1">
        <v>2015</v>
      </c>
      <c r="C722" s="39">
        <v>-2.3905372610337479E-3</v>
      </c>
      <c r="D722" s="83">
        <v>3.4000000000000002E-3</v>
      </c>
    </row>
    <row r="723" spans="1:4" ht="12.5" x14ac:dyDescent="0.25">
      <c r="A723" s="38">
        <v>42208</v>
      </c>
      <c r="B723" s="1">
        <v>2015</v>
      </c>
      <c r="C723" s="39">
        <v>-5.6922099476966175E-3</v>
      </c>
      <c r="D723" s="83">
        <v>3.3000000000000004E-3</v>
      </c>
    </row>
    <row r="724" spans="1:4" ht="12.5" x14ac:dyDescent="0.25">
      <c r="A724" s="38">
        <v>42209</v>
      </c>
      <c r="B724" s="1">
        <v>2015</v>
      </c>
      <c r="C724" s="39">
        <v>-1.0761020194054139E-2</v>
      </c>
      <c r="D724" s="83">
        <v>3.2000000000000002E-3</v>
      </c>
    </row>
    <row r="725" spans="1:4" ht="12.5" x14ac:dyDescent="0.25">
      <c r="A725" s="38">
        <v>42212</v>
      </c>
      <c r="B725" s="1">
        <v>2015</v>
      </c>
      <c r="C725" s="39">
        <v>-5.7917500692277806E-3</v>
      </c>
      <c r="D725" s="83">
        <v>3.2000000000000002E-3</v>
      </c>
    </row>
    <row r="726" spans="1:4" ht="12.5" x14ac:dyDescent="0.25">
      <c r="A726" s="38">
        <v>42213</v>
      </c>
      <c r="B726" s="1">
        <v>2015</v>
      </c>
      <c r="C726" s="39">
        <v>1.231002184803006E-2</v>
      </c>
      <c r="D726" s="83">
        <v>3.2000000000000002E-3</v>
      </c>
    </row>
    <row r="727" spans="1:4" ht="12.5" x14ac:dyDescent="0.25">
      <c r="A727" s="38">
        <v>42214</v>
      </c>
      <c r="B727" s="1">
        <v>2015</v>
      </c>
      <c r="C727" s="39">
        <v>7.2921105076044846E-3</v>
      </c>
      <c r="D727" s="83">
        <v>3.3000000000000004E-3</v>
      </c>
    </row>
    <row r="728" spans="1:4" ht="12.5" x14ac:dyDescent="0.25">
      <c r="A728" s="38">
        <v>42215</v>
      </c>
      <c r="B728" s="1">
        <v>2015</v>
      </c>
      <c r="C728" s="39">
        <v>2.8454898986964683E-5</v>
      </c>
      <c r="D728" s="83">
        <v>3.5999999999999999E-3</v>
      </c>
    </row>
    <row r="729" spans="1:4" ht="12.5" x14ac:dyDescent="0.25">
      <c r="A729" s="38">
        <v>42216</v>
      </c>
      <c r="B729" s="1">
        <v>2015</v>
      </c>
      <c r="C729" s="39">
        <v>-2.274201152523918E-3</v>
      </c>
      <c r="D729" s="83">
        <v>3.3000000000000004E-3</v>
      </c>
    </row>
    <row r="730" spans="1:4" ht="12.5" x14ac:dyDescent="0.25">
      <c r="A730" s="38">
        <v>42219</v>
      </c>
      <c r="B730" s="1">
        <v>2015</v>
      </c>
      <c r="C730" s="39">
        <v>-2.7606707871855756E-3</v>
      </c>
      <c r="D730" s="83">
        <v>3.3000000000000004E-3</v>
      </c>
    </row>
    <row r="731" spans="1:4" ht="12.5" x14ac:dyDescent="0.25">
      <c r="A731" s="38">
        <v>42220</v>
      </c>
      <c r="B731" s="1">
        <v>2015</v>
      </c>
      <c r="C731" s="39">
        <v>-2.2522532043250201E-3</v>
      </c>
      <c r="D731" s="83">
        <v>3.7000000000000002E-3</v>
      </c>
    </row>
    <row r="732" spans="1:4" ht="12.5" x14ac:dyDescent="0.25">
      <c r="A732" s="38">
        <v>42221</v>
      </c>
      <c r="B732" s="1">
        <v>2015</v>
      </c>
      <c r="C732" s="39">
        <v>3.1098289855839203E-3</v>
      </c>
      <c r="D732" s="83">
        <v>3.8E-3</v>
      </c>
    </row>
    <row r="733" spans="1:4" ht="12.5" x14ac:dyDescent="0.25">
      <c r="A733" s="38">
        <v>42222</v>
      </c>
      <c r="B733" s="1">
        <v>2015</v>
      </c>
      <c r="C733" s="39">
        <v>-7.7831821886354671E-3</v>
      </c>
      <c r="D733" s="83">
        <v>3.4999999999999996E-3</v>
      </c>
    </row>
    <row r="734" spans="1:4" ht="12.5" x14ac:dyDescent="0.25">
      <c r="A734" s="38">
        <v>42223</v>
      </c>
      <c r="B734" s="1">
        <v>2015</v>
      </c>
      <c r="C734" s="39">
        <v>-2.8790276379214528E-3</v>
      </c>
      <c r="D734" s="83">
        <v>3.8E-3</v>
      </c>
    </row>
    <row r="735" spans="1:4" ht="12.5" x14ac:dyDescent="0.25">
      <c r="A735" s="38">
        <v>42226</v>
      </c>
      <c r="B735" s="1">
        <v>2015</v>
      </c>
      <c r="C735" s="39">
        <v>1.2726901022967103E-2</v>
      </c>
      <c r="D735" s="83">
        <v>4.0000000000000001E-3</v>
      </c>
    </row>
    <row r="736" spans="1:4" ht="12.5" x14ac:dyDescent="0.25">
      <c r="A736" s="38">
        <v>42227</v>
      </c>
      <c r="B736" s="1">
        <v>2015</v>
      </c>
      <c r="C736" s="39">
        <v>-9.6031299685016367E-3</v>
      </c>
      <c r="D736" s="83">
        <v>3.7000000000000002E-3</v>
      </c>
    </row>
    <row r="737" spans="1:4" ht="12.5" x14ac:dyDescent="0.25">
      <c r="A737" s="38">
        <v>42228</v>
      </c>
      <c r="B737" s="1">
        <v>2015</v>
      </c>
      <c r="C737" s="39">
        <v>9.4961303213885308E-4</v>
      </c>
      <c r="D737" s="83">
        <v>3.7000000000000002E-3</v>
      </c>
    </row>
    <row r="738" spans="1:4" ht="12.5" x14ac:dyDescent="0.25">
      <c r="A738" s="38">
        <v>42229</v>
      </c>
      <c r="B738" s="1">
        <v>2015</v>
      </c>
      <c r="C738" s="39">
        <v>-1.275950900305485E-3</v>
      </c>
      <c r="D738" s="83">
        <v>4.0000000000000001E-3</v>
      </c>
    </row>
    <row r="739" spans="1:4" ht="12.5" x14ac:dyDescent="0.25">
      <c r="A739" s="38">
        <v>42230</v>
      </c>
      <c r="B739" s="1">
        <v>2015</v>
      </c>
      <c r="C739" s="39">
        <v>3.9042620368306804E-3</v>
      </c>
      <c r="D739" s="83">
        <v>4.0999999999999995E-3</v>
      </c>
    </row>
    <row r="740" spans="1:4" ht="12.5" x14ac:dyDescent="0.25">
      <c r="A740" s="38">
        <v>42233</v>
      </c>
      <c r="B740" s="1">
        <v>2015</v>
      </c>
      <c r="C740" s="39">
        <v>5.1979382552371483E-3</v>
      </c>
      <c r="D740" s="83">
        <v>4.0000000000000001E-3</v>
      </c>
    </row>
    <row r="741" spans="1:4" ht="12.5" x14ac:dyDescent="0.25">
      <c r="A741" s="38">
        <v>42234</v>
      </c>
      <c r="B741" s="1">
        <v>2015</v>
      </c>
      <c r="C741" s="39">
        <v>-2.6289735480122659E-3</v>
      </c>
      <c r="D741" s="83">
        <v>4.1999999999999997E-3</v>
      </c>
    </row>
    <row r="742" spans="1:4" ht="12.5" x14ac:dyDescent="0.25">
      <c r="A742" s="38">
        <v>42235</v>
      </c>
      <c r="B742" s="1">
        <v>2015</v>
      </c>
      <c r="C742" s="39">
        <v>-8.2892253214384998E-3</v>
      </c>
      <c r="D742" s="83">
        <v>3.9000000000000003E-3</v>
      </c>
    </row>
    <row r="743" spans="1:4" ht="12.5" x14ac:dyDescent="0.25">
      <c r="A743" s="38">
        <v>42236</v>
      </c>
      <c r="B743" s="1">
        <v>2015</v>
      </c>
      <c r="C743" s="39">
        <v>-2.1325899205105869E-2</v>
      </c>
      <c r="D743" s="83">
        <v>3.9000000000000003E-3</v>
      </c>
    </row>
    <row r="744" spans="1:4" ht="12.5" x14ac:dyDescent="0.25">
      <c r="A744" s="38">
        <v>42237</v>
      </c>
      <c r="B744" s="1">
        <v>2015</v>
      </c>
      <c r="C744" s="39">
        <v>-3.2369259548499681E-2</v>
      </c>
      <c r="D744" s="83">
        <v>3.5999999999999999E-3</v>
      </c>
    </row>
    <row r="745" spans="1:4" ht="12.5" x14ac:dyDescent="0.25">
      <c r="A745" s="38">
        <v>42240</v>
      </c>
      <c r="B745" s="1">
        <v>2015</v>
      </c>
      <c r="C745" s="39">
        <v>-4.0211416281175603E-2</v>
      </c>
      <c r="D745" s="83">
        <v>3.3000000000000004E-3</v>
      </c>
    </row>
    <row r="746" spans="1:4" ht="12.5" x14ac:dyDescent="0.25">
      <c r="A746" s="38">
        <v>42241</v>
      </c>
      <c r="B746" s="1">
        <v>2015</v>
      </c>
      <c r="C746" s="39">
        <v>-1.3614262532188859E-2</v>
      </c>
      <c r="D746" s="83">
        <v>3.5999999999999999E-3</v>
      </c>
    </row>
    <row r="747" spans="1:4" ht="12.5" x14ac:dyDescent="0.25">
      <c r="A747" s="38">
        <v>42242</v>
      </c>
      <c r="B747" s="1">
        <v>2015</v>
      </c>
      <c r="C747" s="39">
        <v>3.8291286558614003E-2</v>
      </c>
      <c r="D747" s="83">
        <v>3.4999999999999996E-3</v>
      </c>
    </row>
    <row r="748" spans="1:4" ht="12.5" x14ac:dyDescent="0.25">
      <c r="A748" s="38">
        <v>42243</v>
      </c>
      <c r="B748" s="1">
        <v>2015</v>
      </c>
      <c r="C748" s="39">
        <v>2.400724232625184E-2</v>
      </c>
      <c r="D748" s="83">
        <v>3.5999999999999999E-3</v>
      </c>
    </row>
    <row r="749" spans="1:4" ht="12.5" x14ac:dyDescent="0.25">
      <c r="A749" s="38">
        <v>42244</v>
      </c>
      <c r="B749" s="1">
        <v>2015</v>
      </c>
      <c r="C749" s="39">
        <v>6.0857080788743101E-4</v>
      </c>
      <c r="D749" s="83">
        <v>3.8E-3</v>
      </c>
    </row>
    <row r="750" spans="1:4" ht="12.5" x14ac:dyDescent="0.25">
      <c r="A750" s="38">
        <v>42247</v>
      </c>
      <c r="B750" s="1">
        <v>2015</v>
      </c>
      <c r="C750" s="39">
        <v>-8.4271083533501261E-3</v>
      </c>
      <c r="D750" s="83">
        <v>3.9000000000000003E-3</v>
      </c>
    </row>
    <row r="751" spans="1:4" ht="12.5" x14ac:dyDescent="0.25">
      <c r="A751" s="38">
        <v>42248</v>
      </c>
      <c r="B751" s="1">
        <v>2015</v>
      </c>
      <c r="C751" s="39">
        <v>-3.00226098516122E-2</v>
      </c>
      <c r="D751" s="83">
        <v>3.9000000000000003E-3</v>
      </c>
    </row>
    <row r="752" spans="1:4" ht="12.5" x14ac:dyDescent="0.25">
      <c r="A752" s="38">
        <v>42249</v>
      </c>
      <c r="B752" s="1">
        <v>2015</v>
      </c>
      <c r="C752" s="39">
        <v>1.8127666183109615E-2</v>
      </c>
      <c r="D752" s="83">
        <v>3.7000000000000002E-3</v>
      </c>
    </row>
    <row r="753" spans="1:4" ht="12.5" x14ac:dyDescent="0.25">
      <c r="A753" s="38">
        <v>42250</v>
      </c>
      <c r="B753" s="1">
        <v>2015</v>
      </c>
      <c r="C753" s="39">
        <v>1.164105680449443E-3</v>
      </c>
      <c r="D753" s="83">
        <v>3.5999999999999999E-3</v>
      </c>
    </row>
    <row r="754" spans="1:4" ht="12.5" x14ac:dyDescent="0.25">
      <c r="A754" s="38">
        <v>42251</v>
      </c>
      <c r="B754" s="1">
        <v>2015</v>
      </c>
      <c r="C754" s="39">
        <v>-1.5448291002620419E-2</v>
      </c>
      <c r="D754" s="83">
        <v>3.5999999999999999E-3</v>
      </c>
    </row>
    <row r="755" spans="1:4" ht="12.5" x14ac:dyDescent="0.25">
      <c r="A755" s="38">
        <v>42255</v>
      </c>
      <c r="B755" s="1">
        <v>2015</v>
      </c>
      <c r="C755" s="39">
        <v>2.4773604592646017E-2</v>
      </c>
      <c r="D755" s="83">
        <v>3.9000000000000003E-3</v>
      </c>
    </row>
    <row r="756" spans="1:4" ht="12.5" x14ac:dyDescent="0.25">
      <c r="A756" s="38">
        <v>42256</v>
      </c>
      <c r="B756" s="1">
        <v>2015</v>
      </c>
      <c r="C756" s="39">
        <v>-1.3995038527950136E-2</v>
      </c>
      <c r="D756" s="83">
        <v>3.9000000000000003E-3</v>
      </c>
    </row>
    <row r="757" spans="1:4" ht="12.5" x14ac:dyDescent="0.25">
      <c r="A757" s="38">
        <v>42257</v>
      </c>
      <c r="B757" s="1">
        <v>2015</v>
      </c>
      <c r="C757" s="39">
        <v>5.2640755505400285E-3</v>
      </c>
      <c r="D757" s="83">
        <v>3.9000000000000003E-3</v>
      </c>
    </row>
    <row r="758" spans="1:4" ht="12.5" x14ac:dyDescent="0.25">
      <c r="A758" s="38">
        <v>42258</v>
      </c>
      <c r="B758" s="1">
        <v>2015</v>
      </c>
      <c r="C758" s="39">
        <v>4.4770015545705895E-3</v>
      </c>
      <c r="D758" s="83">
        <v>4.0000000000000001E-3</v>
      </c>
    </row>
    <row r="759" spans="1:4" ht="12.5" x14ac:dyDescent="0.25">
      <c r="A759" s="38">
        <v>42261</v>
      </c>
      <c r="B759" s="1">
        <v>2015</v>
      </c>
      <c r="C759" s="39">
        <v>-4.0980313248036339E-3</v>
      </c>
      <c r="D759" s="83">
        <v>4.0000000000000001E-3</v>
      </c>
    </row>
    <row r="760" spans="1:4" ht="12.5" x14ac:dyDescent="0.25">
      <c r="A760" s="38">
        <v>42262</v>
      </c>
      <c r="B760" s="1">
        <v>2015</v>
      </c>
      <c r="C760" s="39">
        <v>1.2749719911298718E-2</v>
      </c>
      <c r="D760" s="83">
        <v>4.7000000000000002E-3</v>
      </c>
    </row>
    <row r="761" spans="1:4" ht="12.5" x14ac:dyDescent="0.25">
      <c r="A761" s="38">
        <v>42263</v>
      </c>
      <c r="B761" s="1">
        <v>2015</v>
      </c>
      <c r="C761" s="39">
        <v>8.6676940705017226E-3</v>
      </c>
      <c r="D761" s="83">
        <v>4.5999999999999999E-3</v>
      </c>
    </row>
    <row r="762" spans="1:4" ht="12.5" x14ac:dyDescent="0.25">
      <c r="A762" s="38">
        <v>42264</v>
      </c>
      <c r="B762" s="1">
        <v>2015</v>
      </c>
      <c r="C762" s="39">
        <v>-2.5642905425419791E-3</v>
      </c>
      <c r="D762" s="83">
        <v>3.9000000000000003E-3</v>
      </c>
    </row>
    <row r="763" spans="1:4" ht="12.5" x14ac:dyDescent="0.25">
      <c r="A763" s="38">
        <v>42265</v>
      </c>
      <c r="B763" s="1">
        <v>2015</v>
      </c>
      <c r="C763" s="39">
        <v>-1.6296270451088189E-2</v>
      </c>
      <c r="D763" s="83">
        <v>3.4999999999999996E-3</v>
      </c>
    </row>
    <row r="764" spans="1:4" ht="12.5" x14ac:dyDescent="0.25">
      <c r="A764" s="38">
        <v>42268</v>
      </c>
      <c r="B764" s="1">
        <v>2015</v>
      </c>
      <c r="C764" s="39">
        <v>4.5554218905156504E-3</v>
      </c>
      <c r="D764" s="83">
        <v>3.5999999999999999E-3</v>
      </c>
    </row>
    <row r="765" spans="1:4" ht="12.5" x14ac:dyDescent="0.25">
      <c r="A765" s="38">
        <v>42269</v>
      </c>
      <c r="B765" s="1">
        <v>2015</v>
      </c>
      <c r="C765" s="39">
        <v>-1.2394939887069493E-2</v>
      </c>
      <c r="D765" s="83">
        <v>3.4999999999999996E-3</v>
      </c>
    </row>
    <row r="766" spans="1:4" ht="12.5" x14ac:dyDescent="0.25">
      <c r="A766" s="38">
        <v>42270</v>
      </c>
      <c r="B766" s="1">
        <v>2015</v>
      </c>
      <c r="C766" s="39">
        <v>-2.0507542933684945E-3</v>
      </c>
      <c r="D766" s="83">
        <v>3.4000000000000002E-3</v>
      </c>
    </row>
    <row r="767" spans="1:4" ht="12.5" x14ac:dyDescent="0.25">
      <c r="A767" s="38">
        <v>42271</v>
      </c>
      <c r="B767" s="1">
        <v>2015</v>
      </c>
      <c r="C767" s="39">
        <v>-3.3686417802160917E-3</v>
      </c>
      <c r="D767" s="83">
        <v>3.2000000000000002E-3</v>
      </c>
    </row>
    <row r="768" spans="1:4" ht="12.5" x14ac:dyDescent="0.25">
      <c r="A768" s="38">
        <v>42272</v>
      </c>
      <c r="B768" s="1">
        <v>2015</v>
      </c>
      <c r="C768" s="39">
        <v>-4.6588915786858695E-4</v>
      </c>
      <c r="D768" s="83">
        <v>3.4999999999999996E-3</v>
      </c>
    </row>
    <row r="769" spans="1:4" ht="12.5" x14ac:dyDescent="0.25">
      <c r="A769" s="38">
        <v>42275</v>
      </c>
      <c r="B769" s="1">
        <v>2015</v>
      </c>
      <c r="C769" s="39">
        <v>-2.6001239239395291E-2</v>
      </c>
      <c r="D769" s="83">
        <v>3.4000000000000002E-3</v>
      </c>
    </row>
    <row r="770" spans="1:4" ht="12.5" x14ac:dyDescent="0.25">
      <c r="A770" s="38">
        <v>42276</v>
      </c>
      <c r="B770" s="1">
        <v>2015</v>
      </c>
      <c r="C770" s="39">
        <v>1.2321224333906237E-3</v>
      </c>
      <c r="D770" s="83">
        <v>3.3000000000000004E-3</v>
      </c>
    </row>
    <row r="771" spans="1:4" ht="12.5" x14ac:dyDescent="0.25">
      <c r="A771" s="38">
        <v>42277</v>
      </c>
      <c r="B771" s="1">
        <v>2015</v>
      </c>
      <c r="C771" s="39">
        <v>1.8895865203796398E-2</v>
      </c>
      <c r="D771" s="83">
        <v>3.3000000000000004E-3</v>
      </c>
    </row>
    <row r="772" spans="1:4" ht="12.5" x14ac:dyDescent="0.25">
      <c r="A772" s="38">
        <v>42278</v>
      </c>
      <c r="B772" s="1">
        <v>2015</v>
      </c>
      <c r="C772" s="39">
        <v>1.9719818557877231E-3</v>
      </c>
      <c r="D772" s="83">
        <v>3.0999999999999999E-3</v>
      </c>
    </row>
    <row r="773" spans="1:4" ht="12.5" x14ac:dyDescent="0.25">
      <c r="A773" s="38">
        <v>42279</v>
      </c>
      <c r="B773" s="1">
        <v>2015</v>
      </c>
      <c r="C773" s="39">
        <v>1.421377260428928E-2</v>
      </c>
      <c r="D773" s="83">
        <v>2.5000000000000001E-3</v>
      </c>
    </row>
    <row r="774" spans="1:4" ht="12.5" x14ac:dyDescent="0.25">
      <c r="A774" s="38">
        <v>42282</v>
      </c>
      <c r="B774" s="1">
        <v>2015</v>
      </c>
      <c r="C774" s="39">
        <v>1.8124561438544923E-2</v>
      </c>
      <c r="D774" s="83">
        <v>2.6000000000000003E-3</v>
      </c>
    </row>
    <row r="775" spans="1:4" ht="12.5" x14ac:dyDescent="0.25">
      <c r="A775" s="38">
        <v>42283</v>
      </c>
      <c r="B775" s="1">
        <v>2015</v>
      </c>
      <c r="C775" s="39">
        <v>-3.5946869664685399E-3</v>
      </c>
      <c r="D775" s="83">
        <v>2.6000000000000003E-3</v>
      </c>
    </row>
    <row r="776" spans="1:4" ht="12.5" x14ac:dyDescent="0.25">
      <c r="A776" s="38">
        <v>42284</v>
      </c>
      <c r="B776" s="1">
        <v>2015</v>
      </c>
      <c r="C776" s="39">
        <v>8.0035640716168491E-3</v>
      </c>
      <c r="D776" s="83">
        <v>2.7000000000000001E-3</v>
      </c>
    </row>
    <row r="777" spans="1:4" ht="12.5" x14ac:dyDescent="0.25">
      <c r="A777" s="38">
        <v>42285</v>
      </c>
      <c r="B777" s="1">
        <v>2015</v>
      </c>
      <c r="C777" s="39">
        <v>8.7797314496566338E-3</v>
      </c>
      <c r="D777" s="83">
        <v>2.7000000000000001E-3</v>
      </c>
    </row>
    <row r="778" spans="1:4" ht="12.5" x14ac:dyDescent="0.25">
      <c r="A778" s="38">
        <v>42286</v>
      </c>
      <c r="B778" s="1">
        <v>2015</v>
      </c>
      <c r="C778" s="39">
        <v>7.2486796675928192E-4</v>
      </c>
      <c r="D778" s="83">
        <v>2.8000000000000004E-3</v>
      </c>
    </row>
    <row r="779" spans="1:4" ht="12.5" x14ac:dyDescent="0.25">
      <c r="A779" s="38">
        <v>42290</v>
      </c>
      <c r="B779" s="1">
        <v>2015</v>
      </c>
      <c r="C779" s="39">
        <v>-6.8488138094229302E-3</v>
      </c>
      <c r="D779" s="83">
        <v>2.7000000000000001E-3</v>
      </c>
    </row>
    <row r="780" spans="1:4" ht="12.5" x14ac:dyDescent="0.25">
      <c r="A780" s="38">
        <v>42291</v>
      </c>
      <c r="B780" s="1">
        <v>2015</v>
      </c>
      <c r="C780" s="39">
        <v>-4.7274552579458298E-3</v>
      </c>
      <c r="D780" s="83">
        <v>2.0999999999999999E-3</v>
      </c>
    </row>
    <row r="781" spans="1:4" ht="12.5" x14ac:dyDescent="0.25">
      <c r="A781" s="38">
        <v>42292</v>
      </c>
      <c r="B781" s="1">
        <v>2015</v>
      </c>
      <c r="C781" s="39">
        <v>1.4743553692310356E-2</v>
      </c>
      <c r="D781" s="83">
        <v>2.2000000000000001E-3</v>
      </c>
    </row>
    <row r="782" spans="1:4" ht="12.5" x14ac:dyDescent="0.25">
      <c r="A782" s="38">
        <v>42293</v>
      </c>
      <c r="B782" s="1">
        <v>2015</v>
      </c>
      <c r="C782" s="39">
        <v>4.5600613407668789E-3</v>
      </c>
      <c r="D782" s="83">
        <v>2.3E-3</v>
      </c>
    </row>
    <row r="783" spans="1:4" ht="12.5" x14ac:dyDescent="0.25">
      <c r="A783" s="38">
        <v>42296</v>
      </c>
      <c r="B783" s="1">
        <v>2015</v>
      </c>
      <c r="C783" s="39">
        <v>2.7048493195005823E-4</v>
      </c>
      <c r="D783" s="83">
        <v>2.3E-3</v>
      </c>
    </row>
    <row r="784" spans="1:4" ht="12.5" x14ac:dyDescent="0.25">
      <c r="A784" s="38">
        <v>42297</v>
      </c>
      <c r="B784" s="1">
        <v>2015</v>
      </c>
      <c r="C784" s="39">
        <v>-1.4220938665690213E-3</v>
      </c>
      <c r="D784" s="83">
        <v>2.3E-3</v>
      </c>
    </row>
    <row r="785" spans="1:4" ht="12.5" x14ac:dyDescent="0.25">
      <c r="A785" s="38">
        <v>42298</v>
      </c>
      <c r="B785" s="1">
        <v>2015</v>
      </c>
      <c r="C785" s="39">
        <v>-5.8424102714401318E-3</v>
      </c>
      <c r="D785" s="83">
        <v>2.3E-3</v>
      </c>
    </row>
    <row r="786" spans="1:4" ht="12.5" x14ac:dyDescent="0.25">
      <c r="A786" s="38">
        <v>42299</v>
      </c>
      <c r="B786" s="1">
        <v>2015</v>
      </c>
      <c r="C786" s="39">
        <v>1.6490813232663316E-2</v>
      </c>
      <c r="D786" s="83">
        <v>2.3E-3</v>
      </c>
    </row>
    <row r="787" spans="1:4" ht="12.5" x14ac:dyDescent="0.25">
      <c r="A787" s="38">
        <v>42300</v>
      </c>
      <c r="B787" s="1">
        <v>2015</v>
      </c>
      <c r="C787" s="39">
        <v>1.0970005786788946E-2</v>
      </c>
      <c r="D787" s="83">
        <v>2.3999999999999998E-3</v>
      </c>
    </row>
    <row r="788" spans="1:4" ht="12.5" x14ac:dyDescent="0.25">
      <c r="A788" s="38">
        <v>42303</v>
      </c>
      <c r="B788" s="1">
        <v>2015</v>
      </c>
      <c r="C788" s="39">
        <v>-1.9149470559137484E-3</v>
      </c>
      <c r="D788" s="83">
        <v>2.5000000000000001E-3</v>
      </c>
    </row>
    <row r="789" spans="1:4" ht="12.5" x14ac:dyDescent="0.25">
      <c r="A789" s="38">
        <v>42304</v>
      </c>
      <c r="B789" s="1">
        <v>2015</v>
      </c>
      <c r="C789" s="39">
        <v>-2.5573668722574231E-3</v>
      </c>
      <c r="D789" s="83">
        <v>2.8999999999999998E-3</v>
      </c>
    </row>
    <row r="790" spans="1:4" ht="12.5" x14ac:dyDescent="0.25">
      <c r="A790" s="38">
        <v>42305</v>
      </c>
      <c r="B790" s="1">
        <v>2015</v>
      </c>
      <c r="C790" s="39">
        <v>1.177038977262058E-2</v>
      </c>
      <c r="D790" s="83">
        <v>3.3000000000000004E-3</v>
      </c>
    </row>
    <row r="791" spans="1:4" ht="12.5" x14ac:dyDescent="0.25">
      <c r="A791" s="38">
        <v>42306</v>
      </c>
      <c r="B791" s="1">
        <v>2015</v>
      </c>
      <c r="C791" s="39">
        <v>-4.4978659820061288E-4</v>
      </c>
      <c r="D791" s="83">
        <v>3.3000000000000004E-3</v>
      </c>
    </row>
    <row r="792" spans="1:4" ht="12.5" x14ac:dyDescent="0.25">
      <c r="A792" s="38">
        <v>42307</v>
      </c>
      <c r="B792" s="1">
        <v>2015</v>
      </c>
      <c r="C792" s="39">
        <v>-4.8215754142581276E-3</v>
      </c>
      <c r="D792" s="83">
        <v>3.4000000000000002E-3</v>
      </c>
    </row>
    <row r="793" spans="1:4" ht="12.5" x14ac:dyDescent="0.25">
      <c r="A793" s="38">
        <v>42310</v>
      </c>
      <c r="B793" s="1">
        <v>2015</v>
      </c>
      <c r="C793" s="39">
        <v>1.1803904793109323E-2</v>
      </c>
      <c r="D793" s="83">
        <v>3.7000000000000002E-3</v>
      </c>
    </row>
    <row r="794" spans="1:4" ht="12.5" x14ac:dyDescent="0.25">
      <c r="A794" s="38">
        <v>42311</v>
      </c>
      <c r="B794" s="1">
        <v>2015</v>
      </c>
      <c r="C794" s="39">
        <v>2.7243576169235862E-3</v>
      </c>
      <c r="D794" s="83">
        <v>3.9000000000000003E-3</v>
      </c>
    </row>
    <row r="795" spans="1:4" ht="12.5" x14ac:dyDescent="0.25">
      <c r="A795" s="38">
        <v>42312</v>
      </c>
      <c r="B795" s="1">
        <v>2015</v>
      </c>
      <c r="C795" s="39">
        <v>-3.5516762958985523E-3</v>
      </c>
      <c r="D795" s="83">
        <v>4.0000000000000001E-3</v>
      </c>
    </row>
    <row r="796" spans="1:4" ht="12.5" x14ac:dyDescent="0.25">
      <c r="A796" s="38">
        <v>42313</v>
      </c>
      <c r="B796" s="1">
        <v>2015</v>
      </c>
      <c r="C796" s="39">
        <v>-1.1327293322022361E-3</v>
      </c>
      <c r="D796" s="83">
        <v>4.1999999999999997E-3</v>
      </c>
    </row>
    <row r="797" spans="1:4" ht="12.5" x14ac:dyDescent="0.25">
      <c r="A797" s="38">
        <v>42314</v>
      </c>
      <c r="B797" s="1">
        <v>2015</v>
      </c>
      <c r="C797" s="39">
        <v>-3.4769107284318419E-4</v>
      </c>
      <c r="D797" s="83">
        <v>4.7000000000000002E-3</v>
      </c>
    </row>
    <row r="798" spans="1:4" ht="12.5" x14ac:dyDescent="0.25">
      <c r="A798" s="38">
        <v>42317</v>
      </c>
      <c r="B798" s="1">
        <v>2015</v>
      </c>
      <c r="C798" s="39">
        <v>-9.8713515026068524E-3</v>
      </c>
      <c r="D798" s="83">
        <v>4.7000000000000002E-3</v>
      </c>
    </row>
    <row r="799" spans="1:4" ht="12.5" x14ac:dyDescent="0.25">
      <c r="A799" s="38">
        <v>42318</v>
      </c>
      <c r="B799" s="1">
        <v>2015</v>
      </c>
      <c r="C799" s="39">
        <v>1.5095068126030056E-3</v>
      </c>
      <c r="D799" s="83">
        <v>5.1000000000000004E-3</v>
      </c>
    </row>
    <row r="800" spans="1:4" ht="12.5" x14ac:dyDescent="0.25">
      <c r="A800" s="38">
        <v>42320</v>
      </c>
      <c r="B800" s="1">
        <v>2015</v>
      </c>
      <c r="C800" s="39">
        <v>-1.4089149017324396E-2</v>
      </c>
      <c r="D800" s="83">
        <v>5.1000000000000004E-3</v>
      </c>
    </row>
    <row r="801" spans="1:4" ht="12.5" x14ac:dyDescent="0.25">
      <c r="A801" s="38">
        <v>42321</v>
      </c>
      <c r="B801" s="1">
        <v>2015</v>
      </c>
      <c r="C801" s="39">
        <v>-1.1270674060276152E-2</v>
      </c>
      <c r="D801" s="83">
        <v>5.0000000000000001E-3</v>
      </c>
    </row>
    <row r="802" spans="1:4" ht="12.5" x14ac:dyDescent="0.25">
      <c r="A802" s="38">
        <v>42324</v>
      </c>
      <c r="B802" s="1">
        <v>2015</v>
      </c>
      <c r="C802" s="39">
        <v>1.4793350640956328E-2</v>
      </c>
      <c r="D802" s="83">
        <v>5.0000000000000001E-3</v>
      </c>
    </row>
    <row r="803" spans="1:4" ht="12.5" x14ac:dyDescent="0.25">
      <c r="A803" s="38">
        <v>42325</v>
      </c>
      <c r="B803" s="1">
        <v>2015</v>
      </c>
      <c r="C803" s="39">
        <v>-1.3402769799722193E-3</v>
      </c>
      <c r="D803" s="83">
        <v>5.0000000000000001E-3</v>
      </c>
    </row>
    <row r="804" spans="1:4" ht="12.5" x14ac:dyDescent="0.25">
      <c r="A804" s="38">
        <v>42326</v>
      </c>
      <c r="B804" s="1">
        <v>2015</v>
      </c>
      <c r="C804" s="39">
        <v>1.6033163805428428E-2</v>
      </c>
      <c r="D804" s="83">
        <v>4.8999999999999998E-3</v>
      </c>
    </row>
    <row r="805" spans="1:4" ht="12.5" x14ac:dyDescent="0.25">
      <c r="A805" s="38">
        <v>42327</v>
      </c>
      <c r="B805" s="1">
        <v>2015</v>
      </c>
      <c r="C805" s="39">
        <v>-1.1236981412047731E-3</v>
      </c>
      <c r="D805" s="83">
        <v>4.8999999999999998E-3</v>
      </c>
    </row>
    <row r="806" spans="1:4" ht="12.5" x14ac:dyDescent="0.25">
      <c r="A806" s="38">
        <v>42328</v>
      </c>
      <c r="B806" s="1">
        <v>2015</v>
      </c>
      <c r="C806" s="39">
        <v>3.8029879831690382E-3</v>
      </c>
      <c r="D806" s="83">
        <v>4.8999999999999998E-3</v>
      </c>
    </row>
    <row r="807" spans="1:4" ht="12.5" x14ac:dyDescent="0.25">
      <c r="A807" s="38">
        <v>42331</v>
      </c>
      <c r="B807" s="1">
        <v>2015</v>
      </c>
      <c r="C807" s="39">
        <v>-1.2357033585728208E-3</v>
      </c>
      <c r="D807" s="83">
        <v>5.0000000000000001E-3</v>
      </c>
    </row>
    <row r="808" spans="1:4" ht="12.5" x14ac:dyDescent="0.25">
      <c r="A808" s="38">
        <v>42332</v>
      </c>
      <c r="B808" s="1">
        <v>2015</v>
      </c>
      <c r="C808" s="39">
        <v>1.2213434858008502E-3</v>
      </c>
      <c r="D808" s="83">
        <v>5.2000000000000006E-3</v>
      </c>
    </row>
    <row r="809" spans="1:4" ht="12.5" x14ac:dyDescent="0.25">
      <c r="A809" s="38">
        <v>42333</v>
      </c>
      <c r="B809" s="1">
        <v>2015</v>
      </c>
      <c r="C809" s="39">
        <v>-1.2924813505752467E-4</v>
      </c>
      <c r="D809" s="83">
        <v>5.2000000000000006E-3</v>
      </c>
    </row>
    <row r="810" spans="1:4" ht="12.5" x14ac:dyDescent="0.25">
      <c r="A810" s="38">
        <v>42335</v>
      </c>
      <c r="B810" s="1">
        <v>2015</v>
      </c>
      <c r="C810" s="39">
        <v>5.9344626506564215E-4</v>
      </c>
      <c r="D810" s="83">
        <v>5.0000000000000001E-3</v>
      </c>
    </row>
    <row r="811" spans="1:4" ht="12.5" x14ac:dyDescent="0.25">
      <c r="A811" s="38">
        <v>42338</v>
      </c>
      <c r="B811" s="1">
        <v>2015</v>
      </c>
      <c r="C811" s="39">
        <v>-4.651706497517027E-3</v>
      </c>
      <c r="D811" s="83">
        <v>5.1000000000000004E-3</v>
      </c>
    </row>
    <row r="812" spans="1:4" ht="12.5" x14ac:dyDescent="0.25">
      <c r="A812" s="38">
        <v>42339</v>
      </c>
      <c r="B812" s="1">
        <v>2015</v>
      </c>
      <c r="C812" s="39">
        <v>1.0623952433730842E-2</v>
      </c>
      <c r="D812" s="83">
        <v>5.1000000000000004E-3</v>
      </c>
    </row>
    <row r="813" spans="1:4" ht="12.5" x14ac:dyDescent="0.25">
      <c r="A813" s="38">
        <v>42340</v>
      </c>
      <c r="B813" s="1">
        <v>2015</v>
      </c>
      <c r="C813" s="39">
        <v>-1.1056653069340215E-2</v>
      </c>
      <c r="D813" s="83">
        <v>5.2000000000000006E-3</v>
      </c>
    </row>
    <row r="814" spans="1:4" ht="12.5" x14ac:dyDescent="0.25">
      <c r="A814" s="38">
        <v>42341</v>
      </c>
      <c r="B814" s="1">
        <v>2015</v>
      </c>
      <c r="C814" s="39">
        <v>-1.4477878923262813E-2</v>
      </c>
      <c r="D814" s="83">
        <v>5.6999999999999993E-3</v>
      </c>
    </row>
    <row r="815" spans="1:4" ht="12.5" x14ac:dyDescent="0.25">
      <c r="A815" s="38">
        <v>42342</v>
      </c>
      <c r="B815" s="1">
        <v>2015</v>
      </c>
      <c r="C815" s="39">
        <v>2.0317941551718299E-2</v>
      </c>
      <c r="D815" s="83">
        <v>6.0000000000000001E-3</v>
      </c>
    </row>
    <row r="816" spans="1:4" ht="12.5" x14ac:dyDescent="0.25">
      <c r="A816" s="38">
        <v>42345</v>
      </c>
      <c r="B816" s="1">
        <v>2015</v>
      </c>
      <c r="C816" s="39">
        <v>-7.014104884478266E-3</v>
      </c>
      <c r="D816" s="83">
        <v>6.7000000000000002E-3</v>
      </c>
    </row>
    <row r="817" spans="1:4" ht="12.5" x14ac:dyDescent="0.25">
      <c r="A817" s="38">
        <v>42346</v>
      </c>
      <c r="B817" s="1">
        <v>2015</v>
      </c>
      <c r="C817" s="39">
        <v>-6.5110623052767533E-3</v>
      </c>
      <c r="D817" s="83">
        <v>7.6E-3</v>
      </c>
    </row>
    <row r="818" spans="1:4" ht="12.5" x14ac:dyDescent="0.25">
      <c r="A818" s="38">
        <v>42347</v>
      </c>
      <c r="B818" s="1">
        <v>2015</v>
      </c>
      <c r="C818" s="39">
        <v>-7.7690413899379369E-3</v>
      </c>
      <c r="D818" s="83">
        <v>7.1999999999999998E-3</v>
      </c>
    </row>
    <row r="819" spans="1:4" ht="12.5" x14ac:dyDescent="0.25">
      <c r="A819" s="38">
        <v>42348</v>
      </c>
      <c r="B819" s="1">
        <v>2015</v>
      </c>
      <c r="C819" s="39">
        <v>2.2488637110527291E-3</v>
      </c>
      <c r="D819" s="83">
        <v>7.0999999999999995E-3</v>
      </c>
    </row>
    <row r="820" spans="1:4" ht="12.5" x14ac:dyDescent="0.25">
      <c r="A820" s="38">
        <v>42349</v>
      </c>
      <c r="B820" s="1">
        <v>2015</v>
      </c>
      <c r="C820" s="39">
        <v>-1.9613874846502764E-2</v>
      </c>
      <c r="D820" s="83">
        <v>6.8000000000000005E-3</v>
      </c>
    </row>
    <row r="821" spans="1:4" ht="12.5" x14ac:dyDescent="0.25">
      <c r="A821" s="38">
        <v>42352</v>
      </c>
      <c r="B821" s="1">
        <v>2015</v>
      </c>
      <c r="C821" s="39">
        <v>4.7443146166453133E-3</v>
      </c>
      <c r="D821" s="83">
        <v>6.8000000000000005E-3</v>
      </c>
    </row>
    <row r="822" spans="1:4" ht="12.5" x14ac:dyDescent="0.25">
      <c r="A822" s="38">
        <v>42353</v>
      </c>
      <c r="B822" s="1">
        <v>2015</v>
      </c>
      <c r="C822" s="39">
        <v>1.0562534400149612E-2</v>
      </c>
      <c r="D822" s="83">
        <v>6.8999999999999999E-3</v>
      </c>
    </row>
    <row r="823" spans="1:4" ht="12.5" x14ac:dyDescent="0.25">
      <c r="A823" s="38">
        <v>42354</v>
      </c>
      <c r="B823" s="1">
        <v>2015</v>
      </c>
      <c r="C823" s="39">
        <v>1.4410619402612932E-2</v>
      </c>
      <c r="D823" s="83">
        <v>6.9999999999999993E-3</v>
      </c>
    </row>
    <row r="824" spans="1:4" ht="12.5" x14ac:dyDescent="0.25">
      <c r="A824" s="38">
        <v>42355</v>
      </c>
      <c r="B824" s="1">
        <v>2015</v>
      </c>
      <c r="C824" s="39">
        <v>-1.515475083488926E-2</v>
      </c>
      <c r="D824" s="83">
        <v>6.8999999999999999E-3</v>
      </c>
    </row>
    <row r="825" spans="1:4" ht="12.5" x14ac:dyDescent="0.25">
      <c r="A825" s="38">
        <v>42356</v>
      </c>
      <c r="B825" s="1">
        <v>2015</v>
      </c>
      <c r="C825" s="39">
        <v>-1.7957512179647538E-2</v>
      </c>
      <c r="D825" s="83">
        <v>6.7000000000000002E-3</v>
      </c>
    </row>
    <row r="826" spans="1:4" ht="12.5" x14ac:dyDescent="0.25">
      <c r="A826" s="38">
        <v>42359</v>
      </c>
      <c r="B826" s="1">
        <v>2015</v>
      </c>
      <c r="C826" s="39">
        <v>7.748318994364429E-3</v>
      </c>
      <c r="D826" s="83">
        <v>6.4000000000000003E-3</v>
      </c>
    </row>
    <row r="827" spans="1:4" ht="12.5" x14ac:dyDescent="0.25">
      <c r="A827" s="38">
        <v>42360</v>
      </c>
      <c r="B827" s="1">
        <v>2015</v>
      </c>
      <c r="C827" s="39">
        <v>8.7781220393295094E-3</v>
      </c>
      <c r="D827" s="83">
        <v>6.6000000000000008E-3</v>
      </c>
    </row>
    <row r="828" spans="1:4" ht="12.5" x14ac:dyDescent="0.25">
      <c r="A828" s="38">
        <v>42361</v>
      </c>
      <c r="B828" s="1">
        <v>2015</v>
      </c>
      <c r="C828" s="39">
        <v>1.2341563236114893E-2</v>
      </c>
      <c r="D828" s="83">
        <v>6.5000000000000006E-3</v>
      </c>
    </row>
    <row r="829" spans="1:4" ht="12.5" x14ac:dyDescent="0.25">
      <c r="A829" s="38">
        <v>42362</v>
      </c>
      <c r="B829" s="1">
        <v>2015</v>
      </c>
      <c r="C829" s="39">
        <v>-1.599891742574954E-3</v>
      </c>
      <c r="D829" s="83">
        <v>6.4000000000000003E-3</v>
      </c>
    </row>
    <row r="830" spans="1:4" ht="12.5" x14ac:dyDescent="0.25">
      <c r="A830" s="38">
        <v>42366</v>
      </c>
      <c r="B830" s="1">
        <v>2015</v>
      </c>
      <c r="C830" s="39">
        <v>-2.1809411946235105E-3</v>
      </c>
      <c r="D830" s="83">
        <v>6.6000000000000008E-3</v>
      </c>
    </row>
    <row r="831" spans="1:4" ht="12.5" x14ac:dyDescent="0.25">
      <c r="A831" s="38">
        <v>42367</v>
      </c>
      <c r="B831" s="1">
        <v>2015</v>
      </c>
      <c r="C831" s="39">
        <v>1.0573612487139963E-2</v>
      </c>
      <c r="D831" s="83">
        <v>6.7000000000000002E-3</v>
      </c>
    </row>
    <row r="832" spans="1:4" ht="12.5" x14ac:dyDescent="0.25">
      <c r="A832" s="38">
        <v>42368</v>
      </c>
      <c r="B832" s="1">
        <v>2015</v>
      </c>
      <c r="C832" s="39">
        <v>-7.2433991595191854E-3</v>
      </c>
      <c r="D832" s="83">
        <v>6.4000000000000003E-3</v>
      </c>
    </row>
    <row r="833" spans="1:4" ht="12.5" x14ac:dyDescent="0.25">
      <c r="A833" s="38">
        <v>42369</v>
      </c>
      <c r="B833" s="1">
        <v>2015</v>
      </c>
      <c r="C833" s="39">
        <v>-9.4564043127839722E-3</v>
      </c>
      <c r="D833" s="83">
        <v>6.5000000000000006E-3</v>
      </c>
    </row>
    <row r="834" spans="1:4" ht="12.5" x14ac:dyDescent="0.25">
      <c r="A834" s="38">
        <v>42373</v>
      </c>
      <c r="B834" s="1">
        <v>2016</v>
      </c>
      <c r="C834" s="39">
        <v>-1.5422087447211375E-2</v>
      </c>
      <c r="D834" s="83">
        <v>6.1000000000000004E-3</v>
      </c>
    </row>
    <row r="835" spans="1:4" ht="12.5" x14ac:dyDescent="0.25">
      <c r="A835" s="38">
        <v>42374</v>
      </c>
      <c r="B835" s="1">
        <v>2016</v>
      </c>
      <c r="C835" s="39">
        <v>2.0102404911239561E-3</v>
      </c>
      <c r="D835" s="83">
        <v>6.8000000000000005E-3</v>
      </c>
    </row>
    <row r="836" spans="1:4" ht="12.5" x14ac:dyDescent="0.25">
      <c r="A836" s="38">
        <v>42375</v>
      </c>
      <c r="B836" s="1">
        <v>2016</v>
      </c>
      <c r="C836" s="39">
        <v>-1.3202187278752919E-2</v>
      </c>
      <c r="D836" s="83">
        <v>6.7000000000000002E-3</v>
      </c>
    </row>
    <row r="837" spans="1:4" ht="12.5" x14ac:dyDescent="0.25">
      <c r="A837" s="38">
        <v>42376</v>
      </c>
      <c r="B837" s="1">
        <v>2016</v>
      </c>
      <c r="C837" s="39">
        <v>-2.3985794022258523E-2</v>
      </c>
      <c r="D837" s="83">
        <v>6.6000000000000008E-3</v>
      </c>
    </row>
    <row r="838" spans="1:4" ht="12.5" x14ac:dyDescent="0.25">
      <c r="A838" s="38">
        <v>42377</v>
      </c>
      <c r="B838" s="1">
        <v>2016</v>
      </c>
      <c r="C838" s="39">
        <v>-1.0897570278899054E-2</v>
      </c>
      <c r="D838" s="83">
        <v>6.4000000000000003E-3</v>
      </c>
    </row>
    <row r="839" spans="1:4" ht="12.5" x14ac:dyDescent="0.25">
      <c r="A839" s="38">
        <v>42380</v>
      </c>
      <c r="B839" s="1">
        <v>2016</v>
      </c>
      <c r="C839" s="39">
        <v>8.5290069397867538E-4</v>
      </c>
      <c r="D839" s="83">
        <v>6.3E-3</v>
      </c>
    </row>
    <row r="840" spans="1:4" ht="12.5" x14ac:dyDescent="0.25">
      <c r="A840" s="38">
        <v>42381</v>
      </c>
      <c r="B840" s="1">
        <v>2016</v>
      </c>
      <c r="C840" s="39">
        <v>7.7725092573912389E-3</v>
      </c>
      <c r="D840" s="83">
        <v>6.1999999999999998E-3</v>
      </c>
    </row>
    <row r="841" spans="1:4" ht="12.5" x14ac:dyDescent="0.25">
      <c r="A841" s="38">
        <v>42382</v>
      </c>
      <c r="B841" s="1">
        <v>2016</v>
      </c>
      <c r="C841" s="39">
        <v>-2.5282362871704309E-2</v>
      </c>
      <c r="D841" s="83">
        <v>6.0000000000000001E-3</v>
      </c>
    </row>
    <row r="842" spans="1:4" ht="12.5" x14ac:dyDescent="0.25">
      <c r="A842" s="38">
        <v>42383</v>
      </c>
      <c r="B842" s="1">
        <v>2016</v>
      </c>
      <c r="C842" s="39">
        <v>1.6558094217956527E-2</v>
      </c>
      <c r="D842" s="83">
        <v>5.5000000000000005E-3</v>
      </c>
    </row>
    <row r="843" spans="1:4" ht="12.5" x14ac:dyDescent="0.25">
      <c r="A843" s="38">
        <v>42384</v>
      </c>
      <c r="B843" s="1">
        <v>2016</v>
      </c>
      <c r="C843" s="39">
        <v>-2.1835767111975091E-2</v>
      </c>
      <c r="D843" s="83">
        <v>4.8999999999999998E-3</v>
      </c>
    </row>
    <row r="844" spans="1:4" ht="12.5" x14ac:dyDescent="0.25">
      <c r="A844" s="38">
        <v>42388</v>
      </c>
      <c r="B844" s="1">
        <v>2016</v>
      </c>
      <c r="C844" s="39">
        <v>5.316801750062664E-4</v>
      </c>
      <c r="D844" s="83">
        <v>4.7999999999999996E-3</v>
      </c>
    </row>
    <row r="845" spans="1:4" ht="12.5" x14ac:dyDescent="0.25">
      <c r="A845" s="38">
        <v>42389</v>
      </c>
      <c r="B845" s="1">
        <v>2016</v>
      </c>
      <c r="C845" s="39">
        <v>-1.1762765749513873E-2</v>
      </c>
      <c r="D845" s="83">
        <v>4.3E-3</v>
      </c>
    </row>
    <row r="846" spans="1:4" ht="12.5" x14ac:dyDescent="0.25">
      <c r="A846" s="38">
        <v>42390</v>
      </c>
      <c r="B846" s="1">
        <v>2016</v>
      </c>
      <c r="C846" s="39">
        <v>5.181970226003676E-3</v>
      </c>
      <c r="D846" s="83">
        <v>4.4000000000000003E-3</v>
      </c>
    </row>
    <row r="847" spans="1:4" ht="12.5" x14ac:dyDescent="0.25">
      <c r="A847" s="38">
        <v>42391</v>
      </c>
      <c r="B847" s="1">
        <v>2016</v>
      </c>
      <c r="C847" s="39">
        <v>2.0080708854120791E-2</v>
      </c>
      <c r="D847" s="83">
        <v>4.7000000000000002E-3</v>
      </c>
    </row>
    <row r="848" spans="1:4" ht="12.5" x14ac:dyDescent="0.25">
      <c r="A848" s="38">
        <v>42394</v>
      </c>
      <c r="B848" s="1">
        <v>2016</v>
      </c>
      <c r="C848" s="39">
        <v>-1.5761508958281073E-2</v>
      </c>
      <c r="D848" s="83">
        <v>4.7000000000000002E-3</v>
      </c>
    </row>
    <row r="849" spans="1:4" ht="12.5" x14ac:dyDescent="0.25">
      <c r="A849" s="38">
        <v>42395</v>
      </c>
      <c r="B849" s="1">
        <v>2016</v>
      </c>
      <c r="C849" s="39">
        <v>1.4045211853838186E-2</v>
      </c>
      <c r="D849" s="83">
        <v>4.7000000000000002E-3</v>
      </c>
    </row>
    <row r="850" spans="1:4" ht="12.5" x14ac:dyDescent="0.25">
      <c r="A850" s="38">
        <v>42396</v>
      </c>
      <c r="B850" s="1">
        <v>2016</v>
      </c>
      <c r="C850" s="39">
        <v>-1.0922893803811026E-2</v>
      </c>
      <c r="D850" s="83">
        <v>4.7000000000000002E-3</v>
      </c>
    </row>
    <row r="851" spans="1:4" ht="12.5" x14ac:dyDescent="0.25">
      <c r="A851" s="38">
        <v>42397</v>
      </c>
      <c r="B851" s="1">
        <v>2016</v>
      </c>
      <c r="C851" s="39">
        <v>5.5133325226166194E-3</v>
      </c>
      <c r="D851" s="83">
        <v>4.7000000000000002E-3</v>
      </c>
    </row>
    <row r="852" spans="1:4" ht="12.5" x14ac:dyDescent="0.25">
      <c r="A852" s="38">
        <v>42398</v>
      </c>
      <c r="B852" s="1">
        <v>2016</v>
      </c>
      <c r="C852" s="39">
        <v>2.4458648291019413E-2</v>
      </c>
      <c r="D852" s="83">
        <v>4.7000000000000002E-3</v>
      </c>
    </row>
    <row r="853" spans="1:4" ht="12.5" x14ac:dyDescent="0.25">
      <c r="A853" s="38">
        <v>42401</v>
      </c>
      <c r="B853" s="1">
        <v>2016</v>
      </c>
      <c r="C853" s="39">
        <v>-4.4334239646468779E-4</v>
      </c>
      <c r="D853" s="83">
        <v>4.7000000000000002E-3</v>
      </c>
    </row>
    <row r="854" spans="1:4" ht="12.5" x14ac:dyDescent="0.25">
      <c r="A854" s="38">
        <v>42402</v>
      </c>
      <c r="B854" s="1">
        <v>2016</v>
      </c>
      <c r="C854" s="39">
        <v>-1.8920981595370201E-2</v>
      </c>
      <c r="D854" s="83">
        <v>5.4000000000000003E-3</v>
      </c>
    </row>
    <row r="855" spans="1:4" ht="12.5" x14ac:dyDescent="0.25">
      <c r="A855" s="38">
        <v>42403</v>
      </c>
      <c r="B855" s="1">
        <v>2016</v>
      </c>
      <c r="C855" s="39">
        <v>4.9796200980441394E-3</v>
      </c>
      <c r="D855" s="83">
        <v>5.4000000000000003E-3</v>
      </c>
    </row>
    <row r="856" spans="1:4" ht="12.5" x14ac:dyDescent="0.25">
      <c r="A856" s="38">
        <v>42404</v>
      </c>
      <c r="B856" s="1">
        <v>2016</v>
      </c>
      <c r="C856" s="39">
        <v>1.525609102635925E-3</v>
      </c>
      <c r="D856" s="83">
        <v>5.2000000000000006E-3</v>
      </c>
    </row>
    <row r="857" spans="1:4" ht="12.5" x14ac:dyDescent="0.25">
      <c r="A857" s="38">
        <v>42405</v>
      </c>
      <c r="B857" s="1">
        <v>2016</v>
      </c>
      <c r="C857" s="39">
        <v>-1.8654209739793221E-2</v>
      </c>
      <c r="D857" s="83">
        <v>5.5000000000000005E-3</v>
      </c>
    </row>
    <row r="858" spans="1:4" ht="12.5" x14ac:dyDescent="0.25">
      <c r="A858" s="38">
        <v>42408</v>
      </c>
      <c r="B858" s="1">
        <v>2016</v>
      </c>
      <c r="C858" s="39">
        <v>-1.4255000337827674E-2</v>
      </c>
      <c r="D858" s="83">
        <v>5.1000000000000004E-3</v>
      </c>
    </row>
    <row r="859" spans="1:4" ht="12.5" x14ac:dyDescent="0.25">
      <c r="A859" s="38">
        <v>42409</v>
      </c>
      <c r="B859" s="1">
        <v>2016</v>
      </c>
      <c r="C859" s="39">
        <v>-6.638511706025009E-4</v>
      </c>
      <c r="D859" s="83">
        <v>5.2000000000000006E-3</v>
      </c>
    </row>
    <row r="860" spans="1:4" ht="12.5" x14ac:dyDescent="0.25">
      <c r="A860" s="38">
        <v>42410</v>
      </c>
      <c r="B860" s="1">
        <v>2016</v>
      </c>
      <c r="C860" s="39">
        <v>-1.8898131031094855E-4</v>
      </c>
      <c r="D860" s="83">
        <v>5.2000000000000006E-3</v>
      </c>
    </row>
    <row r="861" spans="1:4" ht="12.5" x14ac:dyDescent="0.25">
      <c r="A861" s="38">
        <v>42411</v>
      </c>
      <c r="B861" s="1">
        <v>2016</v>
      </c>
      <c r="C861" s="39">
        <v>-1.2377431213466798E-2</v>
      </c>
      <c r="D861" s="83">
        <v>4.7000000000000002E-3</v>
      </c>
    </row>
    <row r="862" spans="1:4" ht="12.5" x14ac:dyDescent="0.25">
      <c r="A862" s="38">
        <v>42412</v>
      </c>
      <c r="B862" s="1">
        <v>2016</v>
      </c>
      <c r="C862" s="39">
        <v>1.9329975470501772E-2</v>
      </c>
      <c r="D862" s="83">
        <v>5.1000000000000004E-3</v>
      </c>
    </row>
    <row r="863" spans="1:4" ht="12.5" x14ac:dyDescent="0.25">
      <c r="A863" s="38">
        <v>42416</v>
      </c>
      <c r="B863" s="1">
        <v>2016</v>
      </c>
      <c r="C863" s="39">
        <v>1.6381776635361386E-2</v>
      </c>
      <c r="D863" s="83">
        <v>5.1000000000000004E-3</v>
      </c>
    </row>
    <row r="864" spans="1:4" ht="12.5" x14ac:dyDescent="0.25">
      <c r="A864" s="38">
        <v>42417</v>
      </c>
      <c r="B864" s="1">
        <v>2016</v>
      </c>
      <c r="C864" s="39">
        <v>1.634611531802933E-2</v>
      </c>
      <c r="D864" s="83">
        <v>5.3E-3</v>
      </c>
    </row>
    <row r="865" spans="1:4" ht="12.5" x14ac:dyDescent="0.25">
      <c r="A865" s="38">
        <v>42418</v>
      </c>
      <c r="B865" s="1">
        <v>2016</v>
      </c>
      <c r="C865" s="39">
        <v>-4.6766370852842467E-3</v>
      </c>
      <c r="D865" s="83">
        <v>5.3E-3</v>
      </c>
    </row>
    <row r="866" spans="1:4" ht="12.5" x14ac:dyDescent="0.25">
      <c r="A866" s="38">
        <v>42419</v>
      </c>
      <c r="B866" s="1">
        <v>2016</v>
      </c>
      <c r="C866" s="39">
        <v>-2.607147233575974E-5</v>
      </c>
      <c r="D866" s="83">
        <v>5.3E-3</v>
      </c>
    </row>
    <row r="867" spans="1:4" ht="12.5" x14ac:dyDescent="0.25">
      <c r="A867" s="38">
        <v>42422</v>
      </c>
      <c r="B867" s="1">
        <v>2016</v>
      </c>
      <c r="C867" s="39">
        <v>1.4350746375528583E-2</v>
      </c>
      <c r="D867" s="83">
        <v>5.5000000000000005E-3</v>
      </c>
    </row>
    <row r="868" spans="1:4" ht="12.5" x14ac:dyDescent="0.25">
      <c r="A868" s="38">
        <v>42423</v>
      </c>
      <c r="B868" s="1">
        <v>2016</v>
      </c>
      <c r="C868" s="39">
        <v>-1.2532587736590248E-2</v>
      </c>
      <c r="D868" s="83">
        <v>5.5000000000000005E-3</v>
      </c>
    </row>
    <row r="869" spans="1:4" ht="12.5" x14ac:dyDescent="0.25">
      <c r="A869" s="38">
        <v>42424</v>
      </c>
      <c r="B869" s="1">
        <v>2016</v>
      </c>
      <c r="C869" s="39">
        <v>4.429944898265448E-3</v>
      </c>
      <c r="D869" s="83">
        <v>5.5000000000000005E-3</v>
      </c>
    </row>
    <row r="870" spans="1:4" ht="12.5" x14ac:dyDescent="0.25">
      <c r="A870" s="38">
        <v>42425</v>
      </c>
      <c r="B870" s="1">
        <v>2016</v>
      </c>
      <c r="C870" s="39">
        <v>1.1284417050872818E-2</v>
      </c>
      <c r="D870" s="83">
        <v>5.6000000000000008E-3</v>
      </c>
    </row>
    <row r="871" spans="1:4" ht="12.5" x14ac:dyDescent="0.25">
      <c r="A871" s="38">
        <v>42426</v>
      </c>
      <c r="B871" s="1">
        <v>2016</v>
      </c>
      <c r="C871" s="39">
        <v>-1.8719154129472615E-3</v>
      </c>
      <c r="D871" s="83">
        <v>6.0000000000000001E-3</v>
      </c>
    </row>
    <row r="872" spans="1:4" ht="12.5" x14ac:dyDescent="0.25">
      <c r="A872" s="38">
        <v>42429</v>
      </c>
      <c r="B872" s="1">
        <v>2016</v>
      </c>
      <c r="C872" s="39">
        <v>-8.1540959183034733E-3</v>
      </c>
      <c r="D872" s="83">
        <v>6.1999999999999998E-3</v>
      </c>
    </row>
    <row r="873" spans="1:4" ht="12.5" x14ac:dyDescent="0.25">
      <c r="A873" s="38">
        <v>42430</v>
      </c>
      <c r="B873" s="1">
        <v>2016</v>
      </c>
      <c r="C873" s="39">
        <v>2.3588387634097943E-2</v>
      </c>
      <c r="D873" s="83">
        <v>6.8000000000000005E-3</v>
      </c>
    </row>
    <row r="874" spans="1:4" ht="12.5" x14ac:dyDescent="0.25">
      <c r="A874" s="38">
        <v>42431</v>
      </c>
      <c r="B874" s="1">
        <v>2016</v>
      </c>
      <c r="C874" s="39">
        <v>4.0859621010796536E-3</v>
      </c>
      <c r="D874" s="83">
        <v>6.7000000000000002E-3</v>
      </c>
    </row>
    <row r="875" spans="1:4" ht="12.5" x14ac:dyDescent="0.25">
      <c r="A875" s="38">
        <v>42432</v>
      </c>
      <c r="B875" s="1">
        <v>2016</v>
      </c>
      <c r="C875" s="39">
        <v>3.4925974922729325E-3</v>
      </c>
      <c r="D875" s="83">
        <v>6.5000000000000006E-3</v>
      </c>
    </row>
    <row r="876" spans="1:4" ht="12.5" x14ac:dyDescent="0.25">
      <c r="A876" s="38">
        <v>42433</v>
      </c>
      <c r="B876" s="1">
        <v>2016</v>
      </c>
      <c r="C876" s="39">
        <v>3.3004569962263434E-3</v>
      </c>
      <c r="D876" s="83">
        <v>6.7000000000000002E-3</v>
      </c>
    </row>
    <row r="877" spans="1:4" ht="12.5" x14ac:dyDescent="0.25">
      <c r="A877" s="38">
        <v>42436</v>
      </c>
      <c r="B877" s="1">
        <v>2016</v>
      </c>
      <c r="C877" s="39">
        <v>8.8461303950758267E-4</v>
      </c>
      <c r="D877" s="83">
        <v>6.7000000000000002E-3</v>
      </c>
    </row>
    <row r="878" spans="1:4" ht="12.5" x14ac:dyDescent="0.25">
      <c r="A878" s="38">
        <v>42437</v>
      </c>
      <c r="B878" s="1">
        <v>2016</v>
      </c>
      <c r="C878" s="39">
        <v>-1.1303756111464681E-2</v>
      </c>
      <c r="D878" s="83">
        <v>6.8000000000000005E-3</v>
      </c>
    </row>
    <row r="879" spans="1:4" ht="12.5" x14ac:dyDescent="0.25">
      <c r="A879" s="38">
        <v>42438</v>
      </c>
      <c r="B879" s="1">
        <v>2016</v>
      </c>
      <c r="C879" s="39">
        <v>5.0396728076172173E-3</v>
      </c>
      <c r="D879" s="83">
        <v>6.8000000000000005E-3</v>
      </c>
    </row>
    <row r="880" spans="1:4" ht="12.5" x14ac:dyDescent="0.25">
      <c r="A880" s="38">
        <v>42439</v>
      </c>
      <c r="B880" s="1">
        <v>2016</v>
      </c>
      <c r="C880" s="39">
        <v>1.5582470255186083E-4</v>
      </c>
      <c r="D880" s="83">
        <v>6.8999999999999999E-3</v>
      </c>
    </row>
    <row r="881" spans="1:4" ht="12.5" x14ac:dyDescent="0.25">
      <c r="A881" s="38">
        <v>42440</v>
      </c>
      <c r="B881" s="1">
        <v>2016</v>
      </c>
      <c r="C881" s="39">
        <v>1.6262547567990299E-2</v>
      </c>
      <c r="D881" s="83">
        <v>6.9999999999999993E-3</v>
      </c>
    </row>
    <row r="882" spans="1:4" ht="12.5" x14ac:dyDescent="0.25">
      <c r="A882" s="38">
        <v>42443</v>
      </c>
      <c r="B882" s="1">
        <v>2016</v>
      </c>
      <c r="C882" s="39">
        <v>-1.2618048449994732E-3</v>
      </c>
      <c r="D882" s="83">
        <v>6.9999999999999993E-3</v>
      </c>
    </row>
    <row r="883" spans="1:4" ht="12.5" x14ac:dyDescent="0.25">
      <c r="A883" s="38">
        <v>42444</v>
      </c>
      <c r="B883" s="1">
        <v>2016</v>
      </c>
      <c r="C883" s="39">
        <v>-1.8386503245784805E-3</v>
      </c>
      <c r="D883" s="83">
        <v>7.0999999999999995E-3</v>
      </c>
    </row>
    <row r="884" spans="1:4" ht="12.5" x14ac:dyDescent="0.25">
      <c r="A884" s="38">
        <v>42445</v>
      </c>
      <c r="B884" s="1">
        <v>2016</v>
      </c>
      <c r="C884" s="39">
        <v>5.5847689767839007E-3</v>
      </c>
      <c r="D884" s="83">
        <v>6.6000000000000008E-3</v>
      </c>
    </row>
    <row r="885" spans="1:4" ht="12.5" x14ac:dyDescent="0.25">
      <c r="A885" s="38">
        <v>42446</v>
      </c>
      <c r="B885" s="1">
        <v>2016</v>
      </c>
      <c r="C885" s="39">
        <v>6.5735853667514303E-3</v>
      </c>
      <c r="D885" s="83">
        <v>6.4000000000000003E-3</v>
      </c>
    </row>
    <row r="886" spans="1:4" ht="12.5" x14ac:dyDescent="0.25">
      <c r="A886" s="38">
        <v>42447</v>
      </c>
      <c r="B886" s="1">
        <v>2016</v>
      </c>
      <c r="C886" s="39">
        <v>4.3959123835568669E-3</v>
      </c>
      <c r="D886" s="83">
        <v>6.1999999999999998E-3</v>
      </c>
    </row>
    <row r="887" spans="1:4" ht="12.5" x14ac:dyDescent="0.25">
      <c r="A887" s="38">
        <v>42450</v>
      </c>
      <c r="B887" s="1">
        <v>2016</v>
      </c>
      <c r="C887" s="39">
        <v>9.8508242181442169E-4</v>
      </c>
      <c r="D887" s="83">
        <v>6.3E-3</v>
      </c>
    </row>
    <row r="888" spans="1:4" ht="12.5" x14ac:dyDescent="0.25">
      <c r="A888" s="38">
        <v>42451</v>
      </c>
      <c r="B888" s="1">
        <v>2016</v>
      </c>
      <c r="C888" s="39">
        <v>-8.7774911765066258E-4</v>
      </c>
      <c r="D888" s="83">
        <v>6.4000000000000003E-3</v>
      </c>
    </row>
    <row r="889" spans="1:4" ht="12.5" x14ac:dyDescent="0.25">
      <c r="A889" s="38">
        <v>42452</v>
      </c>
      <c r="B889" s="1">
        <v>2016</v>
      </c>
      <c r="C889" s="39">
        <v>-6.4064665305301419E-3</v>
      </c>
      <c r="D889" s="83">
        <v>6.4000000000000003E-3</v>
      </c>
    </row>
    <row r="890" spans="1:4" ht="12.5" x14ac:dyDescent="0.25">
      <c r="A890" s="38">
        <v>42453</v>
      </c>
      <c r="B890" s="1">
        <v>2016</v>
      </c>
      <c r="C890" s="39">
        <v>-3.7813217888834326E-4</v>
      </c>
      <c r="D890" s="83">
        <v>6.3E-3</v>
      </c>
    </row>
    <row r="891" spans="1:4" ht="12.5" x14ac:dyDescent="0.25">
      <c r="A891" s="38">
        <v>42457</v>
      </c>
      <c r="B891" s="1">
        <v>2016</v>
      </c>
      <c r="C891" s="39">
        <v>5.4505413835056777E-4</v>
      </c>
      <c r="D891" s="83">
        <v>6.5000000000000006E-3</v>
      </c>
    </row>
    <row r="892" spans="1:4" ht="12.5" x14ac:dyDescent="0.25">
      <c r="A892" s="38">
        <v>42458</v>
      </c>
      <c r="B892" s="1">
        <v>2016</v>
      </c>
      <c r="C892" s="39">
        <v>8.7780312721493121E-3</v>
      </c>
      <c r="D892" s="83">
        <v>6.3E-3</v>
      </c>
    </row>
    <row r="893" spans="1:4" ht="12.5" x14ac:dyDescent="0.25">
      <c r="A893" s="38">
        <v>42459</v>
      </c>
      <c r="B893" s="1">
        <v>2016</v>
      </c>
      <c r="C893" s="39">
        <v>4.3409084032825307E-3</v>
      </c>
      <c r="D893" s="83">
        <v>6.1000000000000004E-3</v>
      </c>
    </row>
    <row r="894" spans="1:4" ht="12.5" x14ac:dyDescent="0.25">
      <c r="A894" s="38">
        <v>42460</v>
      </c>
      <c r="B894" s="1">
        <v>2016</v>
      </c>
      <c r="C894" s="39">
        <v>-2.041861276038347E-3</v>
      </c>
      <c r="D894" s="83">
        <v>5.8999999999999999E-3</v>
      </c>
    </row>
    <row r="895" spans="1:4" ht="12.5" x14ac:dyDescent="0.25">
      <c r="A895" s="38">
        <v>42461</v>
      </c>
      <c r="B895" s="1">
        <v>2016</v>
      </c>
      <c r="C895" s="39">
        <v>6.3109401913092533E-3</v>
      </c>
      <c r="D895" s="83">
        <v>6.1999999999999998E-3</v>
      </c>
    </row>
    <row r="896" spans="1:4" ht="12.5" x14ac:dyDescent="0.25">
      <c r="A896" s="38">
        <v>42464</v>
      </c>
      <c r="B896" s="1">
        <v>2016</v>
      </c>
      <c r="C896" s="39">
        <v>-3.2134091933979764E-3</v>
      </c>
      <c r="D896" s="83">
        <v>5.8999999999999999E-3</v>
      </c>
    </row>
    <row r="897" spans="1:4" ht="12.5" x14ac:dyDescent="0.25">
      <c r="A897" s="38">
        <v>42465</v>
      </c>
      <c r="B897" s="1">
        <v>2016</v>
      </c>
      <c r="C897" s="39">
        <v>-1.0196376617517549E-2</v>
      </c>
      <c r="D897" s="83">
        <v>5.6000000000000008E-3</v>
      </c>
    </row>
    <row r="898" spans="1:4" ht="12.5" x14ac:dyDescent="0.25">
      <c r="A898" s="38">
        <v>42466</v>
      </c>
      <c r="B898" s="1">
        <v>2016</v>
      </c>
      <c r="C898" s="39">
        <v>1.0452861947236771E-2</v>
      </c>
      <c r="D898" s="83">
        <v>5.5000000000000005E-3</v>
      </c>
    </row>
    <row r="899" spans="1:4" ht="12.5" x14ac:dyDescent="0.25">
      <c r="A899" s="38">
        <v>42467</v>
      </c>
      <c r="B899" s="1">
        <v>2016</v>
      </c>
      <c r="C899" s="39">
        <v>-1.2048133236940891E-2</v>
      </c>
      <c r="D899" s="83">
        <v>5.2000000000000006E-3</v>
      </c>
    </row>
    <row r="900" spans="1:4" ht="12.5" x14ac:dyDescent="0.25">
      <c r="A900" s="38">
        <v>42468</v>
      </c>
      <c r="B900" s="1">
        <v>2016</v>
      </c>
      <c r="C900" s="39">
        <v>2.782731266950438E-3</v>
      </c>
      <c r="D900" s="83">
        <v>5.4000000000000003E-3</v>
      </c>
    </row>
    <row r="901" spans="1:4" ht="12.5" x14ac:dyDescent="0.25">
      <c r="A901" s="38">
        <v>42471</v>
      </c>
      <c r="B901" s="1">
        <v>2016</v>
      </c>
      <c r="C901" s="39">
        <v>-2.7435530304558238E-3</v>
      </c>
      <c r="D901" s="83">
        <v>5.3E-3</v>
      </c>
    </row>
    <row r="902" spans="1:4" ht="12.5" x14ac:dyDescent="0.25">
      <c r="A902" s="38">
        <v>42472</v>
      </c>
      <c r="B902" s="1">
        <v>2016</v>
      </c>
      <c r="C902" s="39">
        <v>9.6157633089034942E-3</v>
      </c>
      <c r="D902" s="83">
        <v>5.4000000000000003E-3</v>
      </c>
    </row>
    <row r="903" spans="1:4" ht="12.5" x14ac:dyDescent="0.25">
      <c r="A903" s="38">
        <v>42473</v>
      </c>
      <c r="B903" s="1">
        <v>2016</v>
      </c>
      <c r="C903" s="39">
        <v>9.9900930750864061E-3</v>
      </c>
      <c r="D903" s="83">
        <v>5.5000000000000005E-3</v>
      </c>
    </row>
    <row r="904" spans="1:4" ht="12.5" x14ac:dyDescent="0.25">
      <c r="A904" s="38">
        <v>42474</v>
      </c>
      <c r="B904" s="1">
        <v>2016</v>
      </c>
      <c r="C904" s="39">
        <v>1.7286084744860797E-4</v>
      </c>
      <c r="D904" s="83">
        <v>5.5000000000000005E-3</v>
      </c>
    </row>
    <row r="905" spans="1:4" ht="12.5" x14ac:dyDescent="0.25">
      <c r="A905" s="38">
        <v>42475</v>
      </c>
      <c r="B905" s="1">
        <v>2016</v>
      </c>
      <c r="C905" s="39">
        <v>-9.8474612318046658E-4</v>
      </c>
      <c r="D905" s="83">
        <v>5.3E-3</v>
      </c>
    </row>
    <row r="906" spans="1:4" ht="12.5" x14ac:dyDescent="0.25">
      <c r="A906" s="38">
        <v>42478</v>
      </c>
      <c r="B906" s="1">
        <v>2016</v>
      </c>
      <c r="C906" s="39">
        <v>6.5196742612829879E-3</v>
      </c>
      <c r="D906" s="83">
        <v>5.2000000000000006E-3</v>
      </c>
    </row>
    <row r="907" spans="1:4" ht="12.5" x14ac:dyDescent="0.25">
      <c r="A907" s="38">
        <v>42479</v>
      </c>
      <c r="B907" s="1">
        <v>2016</v>
      </c>
      <c r="C907" s="39">
        <v>3.0797566260183499E-3</v>
      </c>
      <c r="D907" s="83">
        <v>5.3E-3</v>
      </c>
    </row>
    <row r="908" spans="1:4" ht="12.5" x14ac:dyDescent="0.25">
      <c r="A908" s="38">
        <v>42480</v>
      </c>
      <c r="B908" s="1">
        <v>2016</v>
      </c>
      <c r="C908" s="39">
        <v>7.6132474175960086E-4</v>
      </c>
      <c r="D908" s="83">
        <v>5.4000000000000003E-3</v>
      </c>
    </row>
    <row r="909" spans="1:4" ht="12.5" x14ac:dyDescent="0.25">
      <c r="A909" s="38">
        <v>42481</v>
      </c>
      <c r="B909" s="1">
        <v>2016</v>
      </c>
      <c r="C909" s="39">
        <v>-5.207599968700849E-3</v>
      </c>
      <c r="D909" s="83">
        <v>5.6000000000000008E-3</v>
      </c>
    </row>
    <row r="910" spans="1:4" ht="12.5" x14ac:dyDescent="0.25">
      <c r="A910" s="38">
        <v>42482</v>
      </c>
      <c r="B910" s="1">
        <v>2016</v>
      </c>
      <c r="C910" s="39">
        <v>4.7811888913341718E-5</v>
      </c>
      <c r="D910" s="83">
        <v>5.6000000000000008E-3</v>
      </c>
    </row>
    <row r="911" spans="1:4" ht="12.5" x14ac:dyDescent="0.25">
      <c r="A911" s="38">
        <v>42485</v>
      </c>
      <c r="B911" s="1">
        <v>2016</v>
      </c>
      <c r="C911" s="39">
        <v>-1.8136709785938731E-3</v>
      </c>
      <c r="D911" s="83">
        <v>5.6999999999999993E-3</v>
      </c>
    </row>
    <row r="912" spans="1:4" ht="12.5" x14ac:dyDescent="0.25">
      <c r="A912" s="38">
        <v>42486</v>
      </c>
      <c r="B912" s="1">
        <v>2016</v>
      </c>
      <c r="C912" s="39">
        <v>1.8710422279640288E-3</v>
      </c>
      <c r="D912" s="83">
        <v>6.1000000000000004E-3</v>
      </c>
    </row>
    <row r="913" spans="1:4" ht="12.5" x14ac:dyDescent="0.25">
      <c r="A913" s="38">
        <v>42487</v>
      </c>
      <c r="B913" s="1">
        <v>2016</v>
      </c>
      <c r="C913" s="39">
        <v>1.6480173786207935E-3</v>
      </c>
      <c r="D913" s="83">
        <v>5.7999999999999996E-3</v>
      </c>
    </row>
    <row r="914" spans="1:4" ht="12.5" x14ac:dyDescent="0.25">
      <c r="A914" s="38">
        <v>42488</v>
      </c>
      <c r="B914" s="1">
        <v>2016</v>
      </c>
      <c r="C914" s="39">
        <v>-9.2737108991200311E-3</v>
      </c>
      <c r="D914" s="83">
        <v>5.6000000000000008E-3</v>
      </c>
    </row>
    <row r="915" spans="1:4" ht="12.5" x14ac:dyDescent="0.25">
      <c r="A915" s="38">
        <v>42489</v>
      </c>
      <c r="B915" s="1">
        <v>2016</v>
      </c>
      <c r="C915" s="39">
        <v>-5.0759446457705557E-3</v>
      </c>
      <c r="D915" s="83">
        <v>5.6000000000000008E-3</v>
      </c>
    </row>
    <row r="916" spans="1:4" ht="12.5" x14ac:dyDescent="0.25">
      <c r="A916" s="38">
        <v>42492</v>
      </c>
      <c r="B916" s="1">
        <v>2016</v>
      </c>
      <c r="C916" s="39">
        <v>7.779663181895582E-3</v>
      </c>
      <c r="D916" s="83">
        <v>5.5000000000000005E-3</v>
      </c>
    </row>
    <row r="917" spans="1:4" ht="12.5" x14ac:dyDescent="0.25">
      <c r="A917" s="38">
        <v>42493</v>
      </c>
      <c r="B917" s="1">
        <v>2016</v>
      </c>
      <c r="C917" s="39">
        <v>-8.7145890251247322E-3</v>
      </c>
      <c r="D917" s="83">
        <v>5.3E-3</v>
      </c>
    </row>
    <row r="918" spans="1:4" ht="12.5" x14ac:dyDescent="0.25">
      <c r="A918" s="38">
        <v>42494</v>
      </c>
      <c r="B918" s="1">
        <v>2016</v>
      </c>
      <c r="C918" s="39">
        <v>-5.9545830446672615E-3</v>
      </c>
      <c r="D918" s="83">
        <v>5.2000000000000006E-3</v>
      </c>
    </row>
    <row r="919" spans="1:4" ht="12.5" x14ac:dyDescent="0.25">
      <c r="A919" s="38">
        <v>42495</v>
      </c>
      <c r="B919" s="1">
        <v>2016</v>
      </c>
      <c r="C919" s="39">
        <v>-2.3892241230235656E-4</v>
      </c>
      <c r="D919" s="83">
        <v>5.1000000000000004E-3</v>
      </c>
    </row>
    <row r="920" spans="1:4" ht="12.5" x14ac:dyDescent="0.25">
      <c r="A920" s="38">
        <v>42496</v>
      </c>
      <c r="B920" s="1">
        <v>2016</v>
      </c>
      <c r="C920" s="39">
        <v>3.1696056255198523E-3</v>
      </c>
      <c r="D920" s="83">
        <v>5.1000000000000004E-3</v>
      </c>
    </row>
    <row r="921" spans="1:4" ht="12.5" x14ac:dyDescent="0.25">
      <c r="A921" s="38">
        <v>42499</v>
      </c>
      <c r="B921" s="1">
        <v>2016</v>
      </c>
      <c r="C921" s="39">
        <v>7.5318955023680417E-4</v>
      </c>
      <c r="D921" s="83">
        <v>5.1000000000000004E-3</v>
      </c>
    </row>
    <row r="922" spans="1:4" ht="12.5" x14ac:dyDescent="0.25">
      <c r="A922" s="38">
        <v>42500</v>
      </c>
      <c r="B922" s="1">
        <v>2016</v>
      </c>
      <c r="C922" s="39">
        <v>1.2406388310731433E-2</v>
      </c>
      <c r="D922" s="83">
        <v>5.2000000000000006E-3</v>
      </c>
    </row>
    <row r="923" spans="1:4" ht="12.5" x14ac:dyDescent="0.25">
      <c r="A923" s="38">
        <v>42501</v>
      </c>
      <c r="B923" s="1">
        <v>2016</v>
      </c>
      <c r="C923" s="39">
        <v>-9.6075554928176481E-3</v>
      </c>
      <c r="D923" s="83">
        <v>5.3E-3</v>
      </c>
    </row>
    <row r="924" spans="1:4" ht="12.5" x14ac:dyDescent="0.25">
      <c r="A924" s="38">
        <v>42502</v>
      </c>
      <c r="B924" s="1">
        <v>2016</v>
      </c>
      <c r="C924" s="39">
        <v>-1.6955023208444766E-4</v>
      </c>
      <c r="D924" s="83">
        <v>5.4000000000000003E-3</v>
      </c>
    </row>
    <row r="925" spans="1:4" ht="12.5" x14ac:dyDescent="0.25">
      <c r="A925" s="38">
        <v>42503</v>
      </c>
      <c r="B925" s="1">
        <v>2016</v>
      </c>
      <c r="C925" s="39">
        <v>-8.5143749616302909E-3</v>
      </c>
      <c r="D925" s="83">
        <v>5.5000000000000005E-3</v>
      </c>
    </row>
    <row r="926" spans="1:4" ht="12.5" x14ac:dyDescent="0.25">
      <c r="A926" s="38">
        <v>42506</v>
      </c>
      <c r="B926" s="1">
        <v>2016</v>
      </c>
      <c r="C926" s="39">
        <v>9.7490117600573523E-3</v>
      </c>
      <c r="D926" s="83">
        <v>5.6999999999999993E-3</v>
      </c>
    </row>
    <row r="927" spans="1:4" ht="12.5" x14ac:dyDescent="0.25">
      <c r="A927" s="38">
        <v>42507</v>
      </c>
      <c r="B927" s="1">
        <v>2016</v>
      </c>
      <c r="C927" s="39">
        <v>-9.4558869991757388E-3</v>
      </c>
      <c r="D927" s="83">
        <v>5.7999999999999996E-3</v>
      </c>
    </row>
    <row r="928" spans="1:4" ht="12.5" x14ac:dyDescent="0.25">
      <c r="A928" s="38">
        <v>42508</v>
      </c>
      <c r="B928" s="1">
        <v>2016</v>
      </c>
      <c r="C928" s="39">
        <v>2.0513622093808805E-4</v>
      </c>
      <c r="D928" s="83">
        <v>6.3E-3</v>
      </c>
    </row>
    <row r="929" spans="1:4" ht="12.5" x14ac:dyDescent="0.25">
      <c r="A929" s="38">
        <v>42509</v>
      </c>
      <c r="B929" s="1">
        <v>2016</v>
      </c>
      <c r="C929" s="39">
        <v>-3.7136112860127355E-3</v>
      </c>
      <c r="D929" s="83">
        <v>6.4000000000000003E-3</v>
      </c>
    </row>
    <row r="930" spans="1:4" ht="12.5" x14ac:dyDescent="0.25">
      <c r="A930" s="38">
        <v>42510</v>
      </c>
      <c r="B930" s="1">
        <v>2016</v>
      </c>
      <c r="C930" s="39">
        <v>6.0014450623727053E-3</v>
      </c>
      <c r="D930" s="83">
        <v>6.7000000000000002E-3</v>
      </c>
    </row>
    <row r="931" spans="1:4" ht="12.5" x14ac:dyDescent="0.25">
      <c r="A931" s="38">
        <v>42513</v>
      </c>
      <c r="B931" s="1">
        <v>2016</v>
      </c>
      <c r="C931" s="39">
        <v>-2.0876223328746188E-3</v>
      </c>
      <c r="D931" s="83">
        <v>6.8999999999999999E-3</v>
      </c>
    </row>
    <row r="932" spans="1:4" ht="12.5" x14ac:dyDescent="0.25">
      <c r="A932" s="38">
        <v>42514</v>
      </c>
      <c r="B932" s="1">
        <v>2016</v>
      </c>
      <c r="C932" s="39">
        <v>1.3588628383570183E-2</v>
      </c>
      <c r="D932" s="83">
        <v>6.8999999999999999E-3</v>
      </c>
    </row>
    <row r="933" spans="1:4" ht="12.5" x14ac:dyDescent="0.25">
      <c r="A933" s="38">
        <v>42515</v>
      </c>
      <c r="B933" s="1">
        <v>2016</v>
      </c>
      <c r="C933" s="39">
        <v>6.9505391897537305E-3</v>
      </c>
      <c r="D933" s="83">
        <v>6.7000000000000002E-3</v>
      </c>
    </row>
    <row r="934" spans="1:4" ht="12.5" x14ac:dyDescent="0.25">
      <c r="A934" s="38">
        <v>42516</v>
      </c>
      <c r="B934" s="1">
        <v>2016</v>
      </c>
      <c r="C934" s="39">
        <v>-2.1049408780701167E-4</v>
      </c>
      <c r="D934" s="83">
        <v>6.5000000000000006E-3</v>
      </c>
    </row>
    <row r="935" spans="1:4" ht="12.5" x14ac:dyDescent="0.25">
      <c r="A935" s="38">
        <v>42517</v>
      </c>
      <c r="B935" s="1">
        <v>2016</v>
      </c>
      <c r="C935" s="39">
        <v>4.2777137484011473E-3</v>
      </c>
      <c r="D935" s="83">
        <v>6.8000000000000005E-3</v>
      </c>
    </row>
    <row r="936" spans="1:4" ht="12.5" x14ac:dyDescent="0.25">
      <c r="A936" s="38">
        <v>42521</v>
      </c>
      <c r="B936" s="1">
        <v>2016</v>
      </c>
      <c r="C936" s="39">
        <v>-1.0009486014519232E-3</v>
      </c>
      <c r="D936" s="83">
        <v>6.8000000000000005E-3</v>
      </c>
    </row>
    <row r="937" spans="1:4" ht="12.5" x14ac:dyDescent="0.25">
      <c r="A937" s="38">
        <v>42522</v>
      </c>
      <c r="B937" s="1">
        <v>2016</v>
      </c>
      <c r="C937" s="39">
        <v>1.1295693348150856E-3</v>
      </c>
      <c r="D937" s="83">
        <v>6.9999999999999993E-3</v>
      </c>
    </row>
    <row r="938" spans="1:4" ht="12.5" x14ac:dyDescent="0.25">
      <c r="A938" s="38">
        <v>42523</v>
      </c>
      <c r="B938" s="1">
        <v>2016</v>
      </c>
      <c r="C938" s="39">
        <v>2.8207287425610055E-3</v>
      </c>
      <c r="D938" s="83">
        <v>6.8000000000000005E-3</v>
      </c>
    </row>
    <row r="939" spans="1:4" ht="12.5" x14ac:dyDescent="0.25">
      <c r="A939" s="38">
        <v>42524</v>
      </c>
      <c r="B939" s="1">
        <v>2016</v>
      </c>
      <c r="C939" s="39">
        <v>-2.916001771314822E-3</v>
      </c>
      <c r="D939" s="83">
        <v>6.0000000000000001E-3</v>
      </c>
    </row>
    <row r="940" spans="1:4" ht="12.5" x14ac:dyDescent="0.25">
      <c r="A940" s="38">
        <v>42527</v>
      </c>
      <c r="B940" s="1">
        <v>2016</v>
      </c>
      <c r="C940" s="39">
        <v>4.8853143586385676E-3</v>
      </c>
      <c r="D940" s="83">
        <v>6.0000000000000001E-3</v>
      </c>
    </row>
    <row r="941" spans="1:4" ht="12.5" x14ac:dyDescent="0.25">
      <c r="A941" s="38">
        <v>42528</v>
      </c>
      <c r="B941" s="1">
        <v>2016</v>
      </c>
      <c r="C941" s="39">
        <v>1.2886294463136218E-3</v>
      </c>
      <c r="D941" s="83">
        <v>5.8999999999999999E-3</v>
      </c>
    </row>
    <row r="942" spans="1:4" ht="12.5" x14ac:dyDescent="0.25">
      <c r="A942" s="38">
        <v>42529</v>
      </c>
      <c r="B942" s="1">
        <v>2016</v>
      </c>
      <c r="C942" s="39">
        <v>3.3039911887868061E-3</v>
      </c>
      <c r="D942" s="83">
        <v>6.0000000000000001E-3</v>
      </c>
    </row>
    <row r="943" spans="1:4" ht="12.5" x14ac:dyDescent="0.25">
      <c r="A943" s="38">
        <v>42530</v>
      </c>
      <c r="B943" s="1">
        <v>2016</v>
      </c>
      <c r="C943" s="39">
        <v>-1.7191710652795132E-3</v>
      </c>
      <c r="D943" s="83">
        <v>5.8999999999999999E-3</v>
      </c>
    </row>
    <row r="944" spans="1:4" ht="12.5" x14ac:dyDescent="0.25">
      <c r="A944" s="38">
        <v>42531</v>
      </c>
      <c r="B944" s="1">
        <v>2016</v>
      </c>
      <c r="C944" s="39">
        <v>-9.2175742558201733E-3</v>
      </c>
      <c r="D944" s="83">
        <v>5.6999999999999993E-3</v>
      </c>
    </row>
    <row r="945" spans="1:4" ht="12.5" x14ac:dyDescent="0.25">
      <c r="A945" s="38">
        <v>42534</v>
      </c>
      <c r="B945" s="1">
        <v>2016</v>
      </c>
      <c r="C945" s="39">
        <v>-8.1482943594018125E-3</v>
      </c>
      <c r="D945" s="83">
        <v>5.5000000000000005E-3</v>
      </c>
    </row>
    <row r="946" spans="1:4" ht="12.5" x14ac:dyDescent="0.25">
      <c r="A946" s="38">
        <v>42535</v>
      </c>
      <c r="B946" s="1">
        <v>2016</v>
      </c>
      <c r="C946" s="39">
        <v>-1.80050982836035E-3</v>
      </c>
      <c r="D946" s="83">
        <v>5.5000000000000005E-3</v>
      </c>
    </row>
    <row r="947" spans="1:4" ht="12.5" x14ac:dyDescent="0.25">
      <c r="A947" s="38">
        <v>42536</v>
      </c>
      <c r="B947" s="1">
        <v>2016</v>
      </c>
      <c r="C947" s="39">
        <v>-1.8423761246134855E-3</v>
      </c>
      <c r="D947" s="83">
        <v>5.2000000000000006E-3</v>
      </c>
    </row>
    <row r="948" spans="1:4" ht="12.5" x14ac:dyDescent="0.25">
      <c r="A948" s="38">
        <v>42537</v>
      </c>
      <c r="B948" s="1">
        <v>2016</v>
      </c>
      <c r="C948" s="39">
        <v>3.1280978105988734E-3</v>
      </c>
      <c r="D948" s="83">
        <v>5.3E-3</v>
      </c>
    </row>
    <row r="949" spans="1:4" ht="12.5" x14ac:dyDescent="0.25">
      <c r="A949" s="38">
        <v>42538</v>
      </c>
      <c r="B949" s="1">
        <v>2016</v>
      </c>
      <c r="C949" s="39">
        <v>-3.2632746994190635E-3</v>
      </c>
      <c r="D949" s="83">
        <v>5.1000000000000004E-3</v>
      </c>
    </row>
    <row r="950" spans="1:4" ht="12.5" x14ac:dyDescent="0.25">
      <c r="A950" s="38">
        <v>42541</v>
      </c>
      <c r="B950" s="1">
        <v>2016</v>
      </c>
      <c r="C950" s="39">
        <v>5.7913686336797431E-3</v>
      </c>
      <c r="D950" s="83">
        <v>5.6000000000000008E-3</v>
      </c>
    </row>
    <row r="951" spans="1:4" ht="12.5" x14ac:dyDescent="0.25">
      <c r="A951" s="38">
        <v>42542</v>
      </c>
      <c r="B951" s="1">
        <v>2016</v>
      </c>
      <c r="C951" s="39">
        <v>2.7084373542945453E-3</v>
      </c>
      <c r="D951" s="83">
        <v>5.6999999999999993E-3</v>
      </c>
    </row>
    <row r="952" spans="1:4" ht="12.5" x14ac:dyDescent="0.25">
      <c r="A952" s="38">
        <v>42543</v>
      </c>
      <c r="B952" s="1">
        <v>2016</v>
      </c>
      <c r="C952" s="39">
        <v>-1.6529523329488472E-3</v>
      </c>
      <c r="D952" s="83">
        <v>5.6000000000000008E-3</v>
      </c>
    </row>
    <row r="953" spans="1:4" ht="12.5" x14ac:dyDescent="0.25">
      <c r="A953" s="38">
        <v>42544</v>
      </c>
      <c r="B953" s="1">
        <v>2016</v>
      </c>
      <c r="C953" s="39">
        <v>1.3275511311332405E-2</v>
      </c>
      <c r="D953" s="83">
        <v>5.7999999999999996E-3</v>
      </c>
    </row>
    <row r="954" spans="1:4" ht="12.5" x14ac:dyDescent="0.25">
      <c r="A954" s="38">
        <v>42545</v>
      </c>
      <c r="B954" s="1">
        <v>2016</v>
      </c>
      <c r="C954" s="39">
        <v>-3.6580777234719343E-2</v>
      </c>
      <c r="D954" s="83">
        <v>4.7999999999999996E-3</v>
      </c>
    </row>
    <row r="955" spans="1:4" ht="12.5" x14ac:dyDescent="0.25">
      <c r="A955" s="38">
        <v>42548</v>
      </c>
      <c r="B955" s="1">
        <v>2016</v>
      </c>
      <c r="C955" s="39">
        <v>-1.826224926163297E-2</v>
      </c>
      <c r="D955" s="83">
        <v>4.5000000000000005E-3</v>
      </c>
    </row>
    <row r="956" spans="1:4" ht="12.5" x14ac:dyDescent="0.25">
      <c r="A956" s="38">
        <v>42549</v>
      </c>
      <c r="B956" s="1">
        <v>2016</v>
      </c>
      <c r="C956" s="39">
        <v>1.76141579169895E-2</v>
      </c>
      <c r="D956" s="83">
        <v>4.5000000000000005E-3</v>
      </c>
    </row>
    <row r="957" spans="1:4" ht="12.5" x14ac:dyDescent="0.25">
      <c r="A957" s="38">
        <v>42550</v>
      </c>
      <c r="B957" s="1">
        <v>2016</v>
      </c>
      <c r="C957" s="39">
        <v>1.6889216752452151E-2</v>
      </c>
      <c r="D957" s="83">
        <v>4.5999999999999999E-3</v>
      </c>
    </row>
    <row r="958" spans="1:4" ht="12.5" x14ac:dyDescent="0.25">
      <c r="A958" s="38">
        <v>42551</v>
      </c>
      <c r="B958" s="1">
        <v>2016</v>
      </c>
      <c r="C958" s="39">
        <v>1.3473821400287618E-2</v>
      </c>
      <c r="D958" s="83">
        <v>4.5000000000000005E-3</v>
      </c>
    </row>
    <row r="959" spans="1:4" ht="12.5" x14ac:dyDescent="0.25">
      <c r="A959" s="38">
        <v>42552</v>
      </c>
      <c r="B959" s="1">
        <v>2016</v>
      </c>
      <c r="C959" s="39">
        <v>1.9467806929598444E-3</v>
      </c>
      <c r="D959" s="83">
        <v>4.5000000000000005E-3</v>
      </c>
    </row>
    <row r="960" spans="1:4" ht="12.5" x14ac:dyDescent="0.25">
      <c r="A960" s="38">
        <v>42556</v>
      </c>
      <c r="B960" s="1">
        <v>2016</v>
      </c>
      <c r="C960" s="39">
        <v>-6.8710755834286629E-3</v>
      </c>
      <c r="D960" s="83">
        <v>4.4000000000000003E-3</v>
      </c>
    </row>
    <row r="961" spans="1:4" ht="12.5" x14ac:dyDescent="0.25">
      <c r="A961" s="38">
        <v>42557</v>
      </c>
      <c r="B961" s="1">
        <v>2016</v>
      </c>
      <c r="C961" s="39">
        <v>5.3387197390260708E-3</v>
      </c>
      <c r="D961" s="83">
        <v>4.5999999999999999E-3</v>
      </c>
    </row>
    <row r="962" spans="1:4" ht="12.5" x14ac:dyDescent="0.25">
      <c r="A962" s="38">
        <v>42558</v>
      </c>
      <c r="B962" s="1">
        <v>2016</v>
      </c>
      <c r="C962" s="39">
        <v>-8.7192063899741768E-4</v>
      </c>
      <c r="D962" s="83">
        <v>4.7000000000000002E-3</v>
      </c>
    </row>
    <row r="963" spans="1:4" ht="12.5" x14ac:dyDescent="0.25">
      <c r="A963" s="38">
        <v>42559</v>
      </c>
      <c r="B963" s="1">
        <v>2016</v>
      </c>
      <c r="C963" s="39">
        <v>1.5138185866623861E-2</v>
      </c>
      <c r="D963" s="83">
        <v>4.7999999999999996E-3</v>
      </c>
    </row>
    <row r="964" spans="1:4" ht="12.5" x14ac:dyDescent="0.25">
      <c r="A964" s="38">
        <v>42562</v>
      </c>
      <c r="B964" s="1">
        <v>2016</v>
      </c>
      <c r="C964" s="39">
        <v>3.4028145868032489E-3</v>
      </c>
      <c r="D964" s="83">
        <v>5.0000000000000001E-3</v>
      </c>
    </row>
    <row r="965" spans="1:4" ht="12.5" x14ac:dyDescent="0.25">
      <c r="A965" s="38">
        <v>42563</v>
      </c>
      <c r="B965" s="1">
        <v>2016</v>
      </c>
      <c r="C965" s="39">
        <v>6.9848510963644384E-3</v>
      </c>
      <c r="D965" s="83">
        <v>5.2000000000000006E-3</v>
      </c>
    </row>
    <row r="966" spans="1:4" ht="12.5" x14ac:dyDescent="0.25">
      <c r="A966" s="38">
        <v>42564</v>
      </c>
      <c r="B966" s="1">
        <v>2016</v>
      </c>
      <c r="C966" s="39">
        <v>1.3474052016275426E-4</v>
      </c>
      <c r="D966" s="83">
        <v>5.1000000000000004E-3</v>
      </c>
    </row>
    <row r="967" spans="1:4" ht="12.5" x14ac:dyDescent="0.25">
      <c r="A967" s="38">
        <v>42565</v>
      </c>
      <c r="B967" s="1">
        <v>2016</v>
      </c>
      <c r="C967" s="39">
        <v>5.2453910425336123E-3</v>
      </c>
      <c r="D967" s="83">
        <v>5.3E-3</v>
      </c>
    </row>
    <row r="968" spans="1:4" ht="12.5" x14ac:dyDescent="0.25">
      <c r="A968" s="38">
        <v>42566</v>
      </c>
      <c r="B968" s="1">
        <v>2016</v>
      </c>
      <c r="C968" s="39">
        <v>-9.2937454238768344E-4</v>
      </c>
      <c r="D968" s="83">
        <v>5.2000000000000006E-3</v>
      </c>
    </row>
    <row r="969" spans="1:4" ht="12.5" x14ac:dyDescent="0.25">
      <c r="A969" s="38">
        <v>42569</v>
      </c>
      <c r="B969" s="1">
        <v>2016</v>
      </c>
      <c r="C969" s="39">
        <v>2.3795068786033225E-3</v>
      </c>
      <c r="D969" s="83">
        <v>5.2000000000000006E-3</v>
      </c>
    </row>
    <row r="970" spans="1:4" ht="12.5" x14ac:dyDescent="0.25">
      <c r="A970" s="38">
        <v>42570</v>
      </c>
      <c r="B970" s="1">
        <v>2016</v>
      </c>
      <c r="C970" s="39">
        <v>-1.4362676143070065E-3</v>
      </c>
      <c r="D970" s="83">
        <v>5.6000000000000008E-3</v>
      </c>
    </row>
    <row r="971" spans="1:4" ht="12.5" x14ac:dyDescent="0.25">
      <c r="A971" s="38">
        <v>42571</v>
      </c>
      <c r="B971" s="1">
        <v>2016</v>
      </c>
      <c r="C971" s="39">
        <v>4.2612128673701335E-3</v>
      </c>
      <c r="D971" s="83">
        <v>5.6000000000000008E-3</v>
      </c>
    </row>
    <row r="972" spans="1:4" ht="12.5" x14ac:dyDescent="0.25">
      <c r="A972" s="38">
        <v>42572</v>
      </c>
      <c r="B972" s="1">
        <v>2016</v>
      </c>
      <c r="C972" s="39">
        <v>-3.6190247858399653E-3</v>
      </c>
      <c r="D972" s="83">
        <v>5.4000000000000003E-3</v>
      </c>
    </row>
    <row r="973" spans="1:4" ht="12.5" x14ac:dyDescent="0.25">
      <c r="A973" s="38">
        <v>42573</v>
      </c>
      <c r="B973" s="1">
        <v>2016</v>
      </c>
      <c r="C973" s="39">
        <v>4.5435772372509073E-3</v>
      </c>
      <c r="D973" s="83">
        <v>5.5000000000000005E-3</v>
      </c>
    </row>
    <row r="974" spans="1:4" ht="12.5" x14ac:dyDescent="0.25">
      <c r="A974" s="38">
        <v>42576</v>
      </c>
      <c r="B974" s="1">
        <v>2016</v>
      </c>
      <c r="C974" s="39">
        <v>-3.0159962634030003E-3</v>
      </c>
      <c r="D974" s="83">
        <v>5.5000000000000005E-3</v>
      </c>
    </row>
    <row r="975" spans="1:4" ht="12.5" x14ac:dyDescent="0.25">
      <c r="A975" s="38">
        <v>42577</v>
      </c>
      <c r="B975" s="1">
        <v>2016</v>
      </c>
      <c r="C975" s="39">
        <v>3.2275466775932843E-4</v>
      </c>
      <c r="D975" s="83">
        <v>5.5000000000000005E-3</v>
      </c>
    </row>
    <row r="976" spans="1:4" ht="12.5" x14ac:dyDescent="0.25">
      <c r="A976" s="38">
        <v>42578</v>
      </c>
      <c r="B976" s="1">
        <v>2016</v>
      </c>
      <c r="C976" s="39">
        <v>-1.1993285198676762E-3</v>
      </c>
      <c r="D976" s="83">
        <v>5.3E-3</v>
      </c>
    </row>
    <row r="977" spans="1:4" ht="12.5" x14ac:dyDescent="0.25">
      <c r="A977" s="38">
        <v>42579</v>
      </c>
      <c r="B977" s="1">
        <v>2016</v>
      </c>
      <c r="C977" s="39">
        <v>1.6049295062452703E-3</v>
      </c>
      <c r="D977" s="83">
        <v>5.3E-3</v>
      </c>
    </row>
    <row r="978" spans="1:4" ht="12.5" x14ac:dyDescent="0.25">
      <c r="A978" s="38">
        <v>42580</v>
      </c>
      <c r="B978" s="1">
        <v>2016</v>
      </c>
      <c r="C978" s="39">
        <v>1.6299621902952422E-3</v>
      </c>
      <c r="D978" s="83">
        <v>5.0000000000000001E-3</v>
      </c>
    </row>
    <row r="979" spans="1:4" ht="12.5" x14ac:dyDescent="0.25">
      <c r="A979" s="38">
        <v>42583</v>
      </c>
      <c r="B979" s="1">
        <v>2016</v>
      </c>
      <c r="C979" s="39">
        <v>-1.2705897060663312E-3</v>
      </c>
      <c r="D979" s="83">
        <v>5.0000000000000001E-3</v>
      </c>
    </row>
    <row r="980" spans="1:4" ht="12.5" x14ac:dyDescent="0.25">
      <c r="A980" s="38">
        <v>42584</v>
      </c>
      <c r="B980" s="1">
        <v>2016</v>
      </c>
      <c r="C980" s="39">
        <v>-6.3819139077918741E-3</v>
      </c>
      <c r="D980" s="83">
        <v>5.0000000000000001E-3</v>
      </c>
    </row>
    <row r="981" spans="1:4" ht="12.5" x14ac:dyDescent="0.25">
      <c r="A981" s="38">
        <v>42585</v>
      </c>
      <c r="B981" s="1">
        <v>2016</v>
      </c>
      <c r="C981" s="39">
        <v>3.1290382452996857E-3</v>
      </c>
      <c r="D981" s="83">
        <v>5.3E-3</v>
      </c>
    </row>
    <row r="982" spans="1:4" ht="12.5" x14ac:dyDescent="0.25">
      <c r="A982" s="38">
        <v>42586</v>
      </c>
      <c r="B982" s="1">
        <v>2016</v>
      </c>
      <c r="C982" s="39">
        <v>2.1256735230357668E-4</v>
      </c>
      <c r="D982" s="83">
        <v>5.1000000000000004E-3</v>
      </c>
    </row>
    <row r="983" spans="1:4" ht="12.5" x14ac:dyDescent="0.25">
      <c r="A983" s="38">
        <v>42587</v>
      </c>
      <c r="B983" s="1">
        <v>2016</v>
      </c>
      <c r="C983" s="39">
        <v>8.5666436043246308E-3</v>
      </c>
      <c r="D983" s="83">
        <v>5.6000000000000008E-3</v>
      </c>
    </row>
    <row r="984" spans="1:4" ht="12.5" x14ac:dyDescent="0.25">
      <c r="A984" s="38">
        <v>42590</v>
      </c>
      <c r="B984" s="1">
        <v>2016</v>
      </c>
      <c r="C984" s="39">
        <v>-9.0747435050471642E-4</v>
      </c>
      <c r="D984" s="83">
        <v>5.6999999999999993E-3</v>
      </c>
    </row>
    <row r="985" spans="1:4" ht="12.5" x14ac:dyDescent="0.25">
      <c r="A985" s="38">
        <v>42591</v>
      </c>
      <c r="B985" s="1">
        <v>2016</v>
      </c>
      <c r="C985" s="39">
        <v>3.8967320664632022E-4</v>
      </c>
      <c r="D985" s="83">
        <v>5.5000000000000005E-3</v>
      </c>
    </row>
    <row r="986" spans="1:4" ht="12.5" x14ac:dyDescent="0.25">
      <c r="A986" s="38">
        <v>42592</v>
      </c>
      <c r="B986" s="1">
        <v>2016</v>
      </c>
      <c r="C986" s="39">
        <v>-2.8687970506289257E-3</v>
      </c>
      <c r="D986" s="83">
        <v>5.5000000000000005E-3</v>
      </c>
    </row>
    <row r="987" spans="1:4" ht="12.5" x14ac:dyDescent="0.25">
      <c r="A987" s="38">
        <v>42593</v>
      </c>
      <c r="B987" s="1">
        <v>2016</v>
      </c>
      <c r="C987" s="39">
        <v>4.7233927423996338E-3</v>
      </c>
      <c r="D987" s="83">
        <v>5.5000000000000005E-3</v>
      </c>
    </row>
    <row r="988" spans="1:4" ht="12.5" x14ac:dyDescent="0.25">
      <c r="A988" s="38">
        <v>42594</v>
      </c>
      <c r="B988" s="1">
        <v>2016</v>
      </c>
      <c r="C988" s="39">
        <v>-7.9636787248911652E-4</v>
      </c>
      <c r="D988" s="83">
        <v>5.6000000000000008E-3</v>
      </c>
    </row>
    <row r="989" spans="1:4" ht="12.5" x14ac:dyDescent="0.25">
      <c r="A989" s="38">
        <v>42597</v>
      </c>
      <c r="B989" s="1">
        <v>2016</v>
      </c>
      <c r="C989" s="39">
        <v>2.7890832400516256E-3</v>
      </c>
      <c r="D989" s="83">
        <v>5.6000000000000008E-3</v>
      </c>
    </row>
    <row r="990" spans="1:4" ht="12.5" x14ac:dyDescent="0.25">
      <c r="A990" s="38">
        <v>42598</v>
      </c>
      <c r="B990" s="1">
        <v>2016</v>
      </c>
      <c r="C990" s="39">
        <v>-5.4941419708265955E-3</v>
      </c>
      <c r="D990" s="83">
        <v>5.6999999999999993E-3</v>
      </c>
    </row>
    <row r="991" spans="1:4" ht="12.5" x14ac:dyDescent="0.25">
      <c r="A991" s="38">
        <v>42599</v>
      </c>
      <c r="B991" s="1">
        <v>2016</v>
      </c>
      <c r="C991" s="39">
        <v>1.8668145969237696E-3</v>
      </c>
      <c r="D991" s="83">
        <v>5.7999999999999996E-3</v>
      </c>
    </row>
    <row r="992" spans="1:4" ht="12.5" x14ac:dyDescent="0.25">
      <c r="A992" s="38">
        <v>42600</v>
      </c>
      <c r="B992" s="1">
        <v>2016</v>
      </c>
      <c r="C992" s="39">
        <v>2.1971793405895896E-3</v>
      </c>
      <c r="D992" s="83">
        <v>5.7999999999999996E-3</v>
      </c>
    </row>
    <row r="993" spans="1:4" ht="12.5" x14ac:dyDescent="0.25">
      <c r="A993" s="38">
        <v>42601</v>
      </c>
      <c r="B993" s="1">
        <v>2016</v>
      </c>
      <c r="C993" s="39">
        <v>-1.4413542987100584E-3</v>
      </c>
      <c r="D993" s="83">
        <v>5.8999999999999999E-3</v>
      </c>
    </row>
    <row r="994" spans="1:4" ht="12.5" x14ac:dyDescent="0.25">
      <c r="A994" s="38">
        <v>42604</v>
      </c>
      <c r="B994" s="1">
        <v>2016</v>
      </c>
      <c r="C994" s="39">
        <v>-5.6337900636122971E-4</v>
      </c>
      <c r="D994" s="83">
        <v>5.7999999999999996E-3</v>
      </c>
    </row>
    <row r="995" spans="1:4" ht="12.5" x14ac:dyDescent="0.25">
      <c r="A995" s="38">
        <v>42605</v>
      </c>
      <c r="B995" s="1">
        <v>2016</v>
      </c>
      <c r="C995" s="39">
        <v>1.9498626169790064E-3</v>
      </c>
      <c r="D995" s="83">
        <v>5.7999999999999996E-3</v>
      </c>
    </row>
    <row r="996" spans="1:4" ht="12.5" x14ac:dyDescent="0.25">
      <c r="A996" s="38">
        <v>42606</v>
      </c>
      <c r="B996" s="1">
        <v>2016</v>
      </c>
      <c r="C996" s="39">
        <v>-5.254072980571481E-3</v>
      </c>
      <c r="D996" s="83">
        <v>5.8999999999999999E-3</v>
      </c>
    </row>
    <row r="997" spans="1:4" ht="12.5" x14ac:dyDescent="0.25">
      <c r="A997" s="38">
        <v>42607</v>
      </c>
      <c r="B997" s="1">
        <v>2016</v>
      </c>
      <c r="C997" s="39">
        <v>-1.3661738453380294E-3</v>
      </c>
      <c r="D997" s="83">
        <v>6.0000000000000001E-3</v>
      </c>
    </row>
    <row r="998" spans="1:4" ht="12.5" x14ac:dyDescent="0.25">
      <c r="A998" s="38">
        <v>42608</v>
      </c>
      <c r="B998" s="1">
        <v>2016</v>
      </c>
      <c r="C998" s="39">
        <v>-1.5800957333464785E-3</v>
      </c>
      <c r="D998" s="83">
        <v>6.1999999999999998E-3</v>
      </c>
    </row>
    <row r="999" spans="1:4" ht="12.5" x14ac:dyDescent="0.25">
      <c r="A999" s="38">
        <v>42611</v>
      </c>
      <c r="B999" s="1">
        <v>2016</v>
      </c>
      <c r="C999" s="39">
        <v>5.2145001841601589E-3</v>
      </c>
      <c r="D999" s="83">
        <v>6.1999999999999998E-3</v>
      </c>
    </row>
    <row r="1000" spans="1:4" ht="12.5" x14ac:dyDescent="0.25">
      <c r="A1000" s="38">
        <v>42612</v>
      </c>
      <c r="B1000" s="1">
        <v>2016</v>
      </c>
      <c r="C1000" s="39">
        <v>-1.9556990050680497E-3</v>
      </c>
      <c r="D1000" s="83">
        <v>6.1000000000000004E-3</v>
      </c>
    </row>
    <row r="1001" spans="1:4" ht="12.5" x14ac:dyDescent="0.25">
      <c r="A1001" s="38">
        <v>42613</v>
      </c>
      <c r="B1001" s="1">
        <v>2016</v>
      </c>
      <c r="C1001" s="39">
        <v>-2.3786147623904054E-3</v>
      </c>
      <c r="D1001" s="83">
        <v>6.1000000000000004E-3</v>
      </c>
    </row>
    <row r="1002" spans="1:4" ht="12.5" x14ac:dyDescent="0.25">
      <c r="A1002" s="38">
        <v>42614</v>
      </c>
      <c r="B1002" s="1">
        <v>2016</v>
      </c>
      <c r="C1002" s="39">
        <v>-4.1457364561137788E-5</v>
      </c>
      <c r="D1002" s="83">
        <v>6.0000000000000001E-3</v>
      </c>
    </row>
    <row r="1003" spans="1:4" ht="12.5" x14ac:dyDescent="0.25">
      <c r="A1003" s="38">
        <v>42615</v>
      </c>
      <c r="B1003" s="1">
        <v>2016</v>
      </c>
      <c r="C1003" s="39">
        <v>4.1923000419618493E-3</v>
      </c>
      <c r="D1003" s="83">
        <v>5.8999999999999999E-3</v>
      </c>
    </row>
    <row r="1004" spans="1:4" ht="12.5" x14ac:dyDescent="0.25">
      <c r="A1004" s="38">
        <v>42619</v>
      </c>
      <c r="B1004" s="1">
        <v>2016</v>
      </c>
      <c r="C1004" s="39">
        <v>2.9772423433708003E-3</v>
      </c>
      <c r="D1004" s="83">
        <v>5.6000000000000008E-3</v>
      </c>
    </row>
    <row r="1005" spans="1:4" ht="12.5" x14ac:dyDescent="0.25">
      <c r="A1005" s="38">
        <v>42620</v>
      </c>
      <c r="B1005" s="1">
        <v>2016</v>
      </c>
      <c r="C1005" s="39">
        <v>-1.4636466783063686E-4</v>
      </c>
      <c r="D1005" s="83">
        <v>5.6999999999999993E-3</v>
      </c>
    </row>
    <row r="1006" spans="1:4" ht="12.5" x14ac:dyDescent="0.25">
      <c r="A1006" s="38">
        <v>42621</v>
      </c>
      <c r="B1006" s="1">
        <v>2016</v>
      </c>
      <c r="C1006" s="39">
        <v>-2.2255507805430696E-3</v>
      </c>
      <c r="D1006" s="83">
        <v>5.6999999999999993E-3</v>
      </c>
    </row>
    <row r="1007" spans="1:4" ht="12.5" x14ac:dyDescent="0.25">
      <c r="A1007" s="38">
        <v>42622</v>
      </c>
      <c r="B1007" s="1">
        <v>2016</v>
      </c>
      <c r="C1007" s="39">
        <v>-2.4827747563078314E-2</v>
      </c>
      <c r="D1007" s="83">
        <v>5.7999999999999996E-3</v>
      </c>
    </row>
    <row r="1008" spans="1:4" ht="12.5" x14ac:dyDescent="0.25">
      <c r="A1008" s="38">
        <v>42625</v>
      </c>
      <c r="B1008" s="1">
        <v>2016</v>
      </c>
      <c r="C1008" s="39">
        <v>1.4570396678017971E-2</v>
      </c>
      <c r="D1008" s="83">
        <v>5.6999999999999993E-3</v>
      </c>
    </row>
    <row r="1009" spans="1:4" ht="12.5" x14ac:dyDescent="0.25">
      <c r="A1009" s="38">
        <v>42626</v>
      </c>
      <c r="B1009" s="1">
        <v>2016</v>
      </c>
      <c r="C1009" s="39">
        <v>-1.4941739368126835E-2</v>
      </c>
      <c r="D1009" s="83">
        <v>6.3E-3</v>
      </c>
    </row>
    <row r="1010" spans="1:4" ht="12.5" x14ac:dyDescent="0.25">
      <c r="A1010" s="38">
        <v>42627</v>
      </c>
      <c r="B1010" s="1">
        <v>2016</v>
      </c>
      <c r="C1010" s="39">
        <v>-5.8784940521235899E-4</v>
      </c>
      <c r="D1010" s="83">
        <v>6.1999999999999998E-3</v>
      </c>
    </row>
    <row r="1011" spans="1:4" ht="12.5" x14ac:dyDescent="0.25">
      <c r="A1011" s="38">
        <v>42628</v>
      </c>
      <c r="B1011" s="1">
        <v>2016</v>
      </c>
      <c r="C1011" s="39">
        <v>1.0058521089340135E-2</v>
      </c>
      <c r="D1011" s="83">
        <v>6.0000000000000001E-3</v>
      </c>
    </row>
    <row r="1012" spans="1:4" ht="12.5" x14ac:dyDescent="0.25">
      <c r="A1012" s="38">
        <v>42629</v>
      </c>
      <c r="B1012" s="1">
        <v>2016</v>
      </c>
      <c r="C1012" s="39">
        <v>-3.7793821611113664E-3</v>
      </c>
      <c r="D1012" s="83">
        <v>6.1000000000000004E-3</v>
      </c>
    </row>
    <row r="1013" spans="1:4" ht="12.5" x14ac:dyDescent="0.25">
      <c r="A1013" s="38">
        <v>42632</v>
      </c>
      <c r="B1013" s="1">
        <v>2016</v>
      </c>
      <c r="C1013" s="39">
        <v>-1.869910337847447E-5</v>
      </c>
      <c r="D1013" s="83">
        <v>6.0000000000000001E-3</v>
      </c>
    </row>
    <row r="1014" spans="1:4" ht="12.5" x14ac:dyDescent="0.25">
      <c r="A1014" s="38">
        <v>42633</v>
      </c>
      <c r="B1014" s="1">
        <v>2016</v>
      </c>
      <c r="C1014" s="39">
        <v>2.991437033863788E-4</v>
      </c>
      <c r="D1014" s="83">
        <v>6.1000000000000004E-3</v>
      </c>
    </row>
    <row r="1015" spans="1:4" ht="12.5" x14ac:dyDescent="0.25">
      <c r="A1015" s="38">
        <v>42634</v>
      </c>
      <c r="B1015" s="1">
        <v>2016</v>
      </c>
      <c r="C1015" s="39">
        <v>1.0857950722306076E-2</v>
      </c>
      <c r="D1015" s="83">
        <v>6.1000000000000004E-3</v>
      </c>
    </row>
    <row r="1016" spans="1:4" ht="12.5" x14ac:dyDescent="0.25">
      <c r="A1016" s="38">
        <v>42635</v>
      </c>
      <c r="B1016" s="1">
        <v>2016</v>
      </c>
      <c r="C1016" s="39">
        <v>6.4788374909876233E-3</v>
      </c>
      <c r="D1016" s="83">
        <v>6.0000000000000001E-3</v>
      </c>
    </row>
    <row r="1017" spans="1:4" ht="12.5" x14ac:dyDescent="0.25">
      <c r="A1017" s="38">
        <v>42636</v>
      </c>
      <c r="B1017" s="1">
        <v>2016</v>
      </c>
      <c r="C1017" s="39">
        <v>-5.7532972898826128E-3</v>
      </c>
      <c r="D1017" s="83">
        <v>6.0000000000000001E-3</v>
      </c>
    </row>
    <row r="1018" spans="1:4" ht="12.5" x14ac:dyDescent="0.25">
      <c r="A1018" s="38">
        <v>42639</v>
      </c>
      <c r="B1018" s="1">
        <v>2016</v>
      </c>
      <c r="C1018" s="39">
        <v>-8.624922689932854E-3</v>
      </c>
      <c r="D1018" s="83">
        <v>5.7999999999999996E-3</v>
      </c>
    </row>
    <row r="1019" spans="1:4" ht="12.5" x14ac:dyDescent="0.25">
      <c r="A1019" s="38">
        <v>42640</v>
      </c>
      <c r="B1019" s="1">
        <v>2016</v>
      </c>
      <c r="C1019" s="39">
        <v>6.4235723182359062E-3</v>
      </c>
      <c r="D1019" s="83">
        <v>5.7999999999999996E-3</v>
      </c>
    </row>
    <row r="1020" spans="1:4" ht="12.5" x14ac:dyDescent="0.25">
      <c r="A1020" s="38">
        <v>42641</v>
      </c>
      <c r="B1020" s="1">
        <v>2016</v>
      </c>
      <c r="C1020" s="39">
        <v>5.2824909853757054E-3</v>
      </c>
      <c r="D1020" s="83">
        <v>6.0000000000000001E-3</v>
      </c>
    </row>
    <row r="1021" spans="1:4" ht="12.5" x14ac:dyDescent="0.25">
      <c r="A1021" s="38">
        <v>42642</v>
      </c>
      <c r="B1021" s="1">
        <v>2016</v>
      </c>
      <c r="C1021" s="39">
        <v>-9.365019283515956E-3</v>
      </c>
      <c r="D1021" s="83">
        <v>5.8999999999999999E-3</v>
      </c>
    </row>
    <row r="1022" spans="1:4" ht="12.5" x14ac:dyDescent="0.25">
      <c r="A1022" s="38">
        <v>42643</v>
      </c>
      <c r="B1022" s="1">
        <v>2016</v>
      </c>
      <c r="C1022" s="39">
        <v>7.9363291030870517E-3</v>
      </c>
      <c r="D1022" s="83">
        <v>5.8999999999999999E-3</v>
      </c>
    </row>
    <row r="1023" spans="1:4" ht="12.5" x14ac:dyDescent="0.25">
      <c r="A1023" s="38">
        <v>42646</v>
      </c>
      <c r="B1023" s="1">
        <v>2016</v>
      </c>
      <c r="C1023" s="39">
        <v>-3.2659915807079186E-3</v>
      </c>
      <c r="D1023" s="83">
        <v>6.3E-3</v>
      </c>
    </row>
    <row r="1024" spans="1:4" ht="12.5" x14ac:dyDescent="0.25">
      <c r="A1024" s="38">
        <v>42647</v>
      </c>
      <c r="B1024" s="1">
        <v>2016</v>
      </c>
      <c r="C1024" s="39">
        <v>-4.9678998383077579E-3</v>
      </c>
      <c r="D1024" s="83">
        <v>6.4000000000000003E-3</v>
      </c>
    </row>
    <row r="1025" spans="1:4" ht="12.5" x14ac:dyDescent="0.25">
      <c r="A1025" s="38">
        <v>42648</v>
      </c>
      <c r="B1025" s="1">
        <v>2016</v>
      </c>
      <c r="C1025" s="39">
        <v>4.2874907334568115E-3</v>
      </c>
      <c r="D1025" s="83">
        <v>6.5000000000000006E-3</v>
      </c>
    </row>
    <row r="1026" spans="1:4" ht="12.5" x14ac:dyDescent="0.25">
      <c r="A1026" s="38">
        <v>42649</v>
      </c>
      <c r="B1026" s="1">
        <v>2016</v>
      </c>
      <c r="C1026" s="39">
        <v>4.8142577020570391E-4</v>
      </c>
      <c r="D1026" s="83">
        <v>6.5000000000000006E-3</v>
      </c>
    </row>
    <row r="1027" spans="1:4" ht="12.5" x14ac:dyDescent="0.25">
      <c r="A1027" s="38">
        <v>42650</v>
      </c>
      <c r="B1027" s="1">
        <v>2016</v>
      </c>
      <c r="C1027" s="39">
        <v>-3.2587738683275704E-3</v>
      </c>
      <c r="D1027" s="83">
        <v>6.6000000000000008E-3</v>
      </c>
    </row>
    <row r="1028" spans="1:4" ht="12.5" x14ac:dyDescent="0.25">
      <c r="A1028" s="38">
        <v>42654</v>
      </c>
      <c r="B1028" s="1">
        <v>2016</v>
      </c>
      <c r="C1028" s="39">
        <v>-1.252460917831065E-2</v>
      </c>
      <c r="D1028" s="83">
        <v>6.8999999999999999E-3</v>
      </c>
    </row>
    <row r="1029" spans="1:4" ht="12.5" x14ac:dyDescent="0.25">
      <c r="A1029" s="38">
        <v>42655</v>
      </c>
      <c r="B1029" s="1">
        <v>2016</v>
      </c>
      <c r="C1029" s="39">
        <v>1.1459550215575632E-3</v>
      </c>
      <c r="D1029" s="83">
        <v>6.8000000000000005E-3</v>
      </c>
    </row>
    <row r="1030" spans="1:4" ht="12.5" x14ac:dyDescent="0.25">
      <c r="A1030" s="38">
        <v>42656</v>
      </c>
      <c r="B1030" s="1">
        <v>2016</v>
      </c>
      <c r="C1030" s="39">
        <v>-3.1041312647029852E-3</v>
      </c>
      <c r="D1030" s="83">
        <v>6.6000000000000008E-3</v>
      </c>
    </row>
    <row r="1031" spans="1:4" ht="12.5" x14ac:dyDescent="0.25">
      <c r="A1031" s="38">
        <v>42657</v>
      </c>
      <c r="B1031" s="1">
        <v>2016</v>
      </c>
      <c r="C1031" s="39">
        <v>2.0161621250175643E-4</v>
      </c>
      <c r="D1031" s="83">
        <v>6.6000000000000008E-3</v>
      </c>
    </row>
    <row r="1032" spans="1:4" ht="12.5" x14ac:dyDescent="0.25">
      <c r="A1032" s="38">
        <v>42660</v>
      </c>
      <c r="B1032" s="1">
        <v>2016</v>
      </c>
      <c r="C1032" s="39">
        <v>-3.0426272686303788E-3</v>
      </c>
      <c r="D1032" s="83">
        <v>6.5000000000000006E-3</v>
      </c>
    </row>
    <row r="1033" spans="1:4" ht="12.5" x14ac:dyDescent="0.25">
      <c r="A1033" s="38">
        <v>42661</v>
      </c>
      <c r="B1033" s="1">
        <v>2016</v>
      </c>
      <c r="C1033" s="39">
        <v>6.1414599634068111E-3</v>
      </c>
      <c r="D1033" s="83">
        <v>6.6000000000000008E-3</v>
      </c>
    </row>
    <row r="1034" spans="1:4" ht="12.5" x14ac:dyDescent="0.25">
      <c r="A1034" s="38">
        <v>42662</v>
      </c>
      <c r="B1034" s="1">
        <v>2016</v>
      </c>
      <c r="C1034" s="39">
        <v>2.1895995806570281E-3</v>
      </c>
      <c r="D1034" s="83">
        <v>6.5000000000000006E-3</v>
      </c>
    </row>
    <row r="1035" spans="1:4" ht="12.5" x14ac:dyDescent="0.25">
      <c r="A1035" s="38">
        <v>42663</v>
      </c>
      <c r="B1035" s="1">
        <v>2016</v>
      </c>
      <c r="C1035" s="39">
        <v>-1.3766939590792353E-3</v>
      </c>
      <c r="D1035" s="83">
        <v>6.6000000000000008E-3</v>
      </c>
    </row>
    <row r="1036" spans="1:4" ht="12.5" x14ac:dyDescent="0.25">
      <c r="A1036" s="38">
        <v>42664</v>
      </c>
      <c r="B1036" s="1">
        <v>2016</v>
      </c>
      <c r="C1036" s="39">
        <v>-8.4063047335106874E-5</v>
      </c>
      <c r="D1036" s="83">
        <v>6.6000000000000008E-3</v>
      </c>
    </row>
    <row r="1037" spans="1:4" ht="12.5" x14ac:dyDescent="0.25">
      <c r="A1037" s="38">
        <v>42667</v>
      </c>
      <c r="B1037" s="1">
        <v>2016</v>
      </c>
      <c r="C1037" s="39">
        <v>4.7385172845472385E-3</v>
      </c>
      <c r="D1037" s="83">
        <v>6.6000000000000008E-3</v>
      </c>
    </row>
    <row r="1038" spans="1:4" ht="12.5" x14ac:dyDescent="0.25">
      <c r="A1038" s="38">
        <v>42668</v>
      </c>
      <c r="B1038" s="1">
        <v>2016</v>
      </c>
      <c r="C1038" s="39">
        <v>-3.8048801401324552E-3</v>
      </c>
      <c r="D1038" s="83">
        <v>6.6000000000000008E-3</v>
      </c>
    </row>
    <row r="1039" spans="1:4" ht="12.5" x14ac:dyDescent="0.25">
      <c r="A1039" s="38">
        <v>42669</v>
      </c>
      <c r="B1039" s="1">
        <v>2016</v>
      </c>
      <c r="C1039" s="39">
        <v>-1.7419369788728072E-3</v>
      </c>
      <c r="D1039" s="83">
        <v>6.7000000000000002E-3</v>
      </c>
    </row>
    <row r="1040" spans="1:4" ht="12.5" x14ac:dyDescent="0.25">
      <c r="A1040" s="38">
        <v>42670</v>
      </c>
      <c r="B1040" s="1">
        <v>2016</v>
      </c>
      <c r="C1040" s="39">
        <v>-2.9912461712177669E-3</v>
      </c>
      <c r="D1040" s="83">
        <v>6.8000000000000005E-3</v>
      </c>
    </row>
    <row r="1041" spans="1:4" ht="12.5" x14ac:dyDescent="0.25">
      <c r="A1041" s="38">
        <v>42671</v>
      </c>
      <c r="B1041" s="1">
        <v>2016</v>
      </c>
      <c r="C1041" s="39">
        <v>-3.1130804936909326E-3</v>
      </c>
      <c r="D1041" s="83">
        <v>6.6000000000000008E-3</v>
      </c>
    </row>
    <row r="1042" spans="1:4" ht="12.5" x14ac:dyDescent="0.25">
      <c r="A1042" s="38">
        <v>42674</v>
      </c>
      <c r="B1042" s="1">
        <v>2016</v>
      </c>
      <c r="C1042" s="39">
        <v>-1.2227928604123579E-4</v>
      </c>
      <c r="D1042" s="83">
        <v>6.6000000000000008E-3</v>
      </c>
    </row>
    <row r="1043" spans="1:4" ht="12.5" x14ac:dyDescent="0.25">
      <c r="A1043" s="38">
        <v>42675</v>
      </c>
      <c r="B1043" s="1">
        <v>2016</v>
      </c>
      <c r="C1043" s="39">
        <v>-6.8100511662960534E-3</v>
      </c>
      <c r="D1043" s="83">
        <v>6.5000000000000006E-3</v>
      </c>
    </row>
    <row r="1044" spans="1:4" ht="12.5" x14ac:dyDescent="0.25">
      <c r="A1044" s="38">
        <v>42676</v>
      </c>
      <c r="B1044" s="1">
        <v>2016</v>
      </c>
      <c r="C1044" s="39">
        <v>-6.5468703977364399E-3</v>
      </c>
      <c r="D1044" s="83">
        <v>6.4000000000000003E-3</v>
      </c>
    </row>
    <row r="1045" spans="1:4" ht="12.5" x14ac:dyDescent="0.25">
      <c r="A1045" s="38">
        <v>42677</v>
      </c>
      <c r="B1045" s="1">
        <v>2016</v>
      </c>
      <c r="C1045" s="39">
        <v>-4.4331988718818317E-3</v>
      </c>
      <c r="D1045" s="83">
        <v>6.4000000000000003E-3</v>
      </c>
    </row>
    <row r="1046" spans="1:4" ht="12.5" x14ac:dyDescent="0.25">
      <c r="A1046" s="38">
        <v>42678</v>
      </c>
      <c r="B1046" s="1">
        <v>2016</v>
      </c>
      <c r="C1046" s="39">
        <v>-1.6675295681625661E-3</v>
      </c>
      <c r="D1046" s="83">
        <v>6.1999999999999998E-3</v>
      </c>
    </row>
    <row r="1047" spans="1:4" ht="12.5" x14ac:dyDescent="0.25">
      <c r="A1047" s="38">
        <v>42681</v>
      </c>
      <c r="B1047" s="1">
        <v>2016</v>
      </c>
      <c r="C1047" s="39">
        <v>2.1980157782961814E-2</v>
      </c>
      <c r="D1047" s="83">
        <v>6.3E-3</v>
      </c>
    </row>
    <row r="1048" spans="1:4" ht="12.5" x14ac:dyDescent="0.25">
      <c r="A1048" s="38">
        <v>42682</v>
      </c>
      <c r="B1048" s="1">
        <v>2016</v>
      </c>
      <c r="C1048" s="39">
        <v>3.7648601743320194E-3</v>
      </c>
      <c r="D1048" s="83">
        <v>7.0999999999999995E-3</v>
      </c>
    </row>
    <row r="1049" spans="1:4" ht="12.5" x14ac:dyDescent="0.25">
      <c r="A1049" s="38">
        <v>42683</v>
      </c>
      <c r="B1049" s="1">
        <v>2016</v>
      </c>
      <c r="C1049" s="39">
        <v>1.1016142751234132E-2</v>
      </c>
      <c r="D1049" s="83">
        <v>7.1999999999999998E-3</v>
      </c>
    </row>
    <row r="1050" spans="1:4" ht="12.5" x14ac:dyDescent="0.25">
      <c r="A1050" s="38">
        <v>42684</v>
      </c>
      <c r="B1050" s="1">
        <v>2016</v>
      </c>
      <c r="C1050" s="39">
        <v>1.9488592414451842E-3</v>
      </c>
      <c r="D1050" s="83">
        <v>7.1999999999999998E-3</v>
      </c>
    </row>
    <row r="1051" spans="1:4" ht="12.5" x14ac:dyDescent="0.25">
      <c r="A1051" s="38">
        <v>42688</v>
      </c>
      <c r="B1051" s="1">
        <v>2016</v>
      </c>
      <c r="C1051" s="39">
        <v>-1.155094545772426E-4</v>
      </c>
      <c r="D1051" s="83">
        <v>7.7000000000000002E-3</v>
      </c>
    </row>
    <row r="1052" spans="1:4" ht="12.5" x14ac:dyDescent="0.25">
      <c r="A1052" s="38">
        <v>42689</v>
      </c>
      <c r="B1052" s="1">
        <v>2016</v>
      </c>
      <c r="C1052" s="39">
        <v>7.4529817276226176E-3</v>
      </c>
      <c r="D1052" s="83">
        <v>7.8000000000000005E-3</v>
      </c>
    </row>
    <row r="1053" spans="1:4" ht="12.5" x14ac:dyDescent="0.25">
      <c r="A1053" s="38">
        <v>42690</v>
      </c>
      <c r="B1053" s="1">
        <v>2016</v>
      </c>
      <c r="C1053" s="39">
        <v>-1.5835388740046499E-3</v>
      </c>
      <c r="D1053" s="83">
        <v>7.6E-3</v>
      </c>
    </row>
    <row r="1054" spans="1:4" ht="12.5" x14ac:dyDescent="0.25">
      <c r="A1054" s="38">
        <v>42691</v>
      </c>
      <c r="B1054" s="1">
        <v>2016</v>
      </c>
      <c r="C1054" s="39">
        <v>4.6653888648148147E-3</v>
      </c>
      <c r="D1054" s="83">
        <v>7.7000000000000002E-3</v>
      </c>
    </row>
    <row r="1055" spans="1:4" ht="12.5" x14ac:dyDescent="0.25">
      <c r="A1055" s="38">
        <v>42692</v>
      </c>
      <c r="B1055" s="1">
        <v>2016</v>
      </c>
      <c r="C1055" s="39">
        <v>-2.3895530273762948E-3</v>
      </c>
      <c r="D1055" s="83">
        <v>7.7000000000000002E-3</v>
      </c>
    </row>
    <row r="1056" spans="1:4" ht="12.5" x14ac:dyDescent="0.25">
      <c r="A1056" s="38">
        <v>42695</v>
      </c>
      <c r="B1056" s="1">
        <v>2016</v>
      </c>
      <c r="C1056" s="39">
        <v>7.4336884116068527E-3</v>
      </c>
      <c r="D1056" s="83">
        <v>7.8000000000000005E-3</v>
      </c>
    </row>
    <row r="1057" spans="1:4" ht="12.5" x14ac:dyDescent="0.25">
      <c r="A1057" s="38">
        <v>42696</v>
      </c>
      <c r="B1057" s="1">
        <v>2016</v>
      </c>
      <c r="C1057" s="39">
        <v>2.1630866034014736E-3</v>
      </c>
      <c r="D1057" s="83">
        <v>7.8000000000000005E-3</v>
      </c>
    </row>
    <row r="1058" spans="1:4" ht="12.5" x14ac:dyDescent="0.25">
      <c r="A1058" s="38">
        <v>42697</v>
      </c>
      <c r="B1058" s="1">
        <v>2016</v>
      </c>
      <c r="C1058" s="39">
        <v>8.0768484718235598E-4</v>
      </c>
      <c r="D1058" s="83">
        <v>8.0000000000000002E-3</v>
      </c>
    </row>
    <row r="1059" spans="1:4" ht="12.5" x14ac:dyDescent="0.25">
      <c r="A1059" s="38">
        <v>42699</v>
      </c>
      <c r="B1059" s="1">
        <v>2016</v>
      </c>
      <c r="C1059" s="39">
        <v>3.9066882037051285E-3</v>
      </c>
      <c r="D1059" s="83">
        <v>8.1000000000000013E-3</v>
      </c>
    </row>
    <row r="1060" spans="1:4" ht="12.5" x14ac:dyDescent="0.25">
      <c r="A1060" s="38">
        <v>42702</v>
      </c>
      <c r="B1060" s="1">
        <v>2016</v>
      </c>
      <c r="C1060" s="39">
        <v>-5.2683318269105429E-3</v>
      </c>
      <c r="D1060" s="83">
        <v>7.9000000000000008E-3</v>
      </c>
    </row>
    <row r="1061" spans="1:4" ht="12.5" x14ac:dyDescent="0.25">
      <c r="A1061" s="38">
        <v>42703</v>
      </c>
      <c r="B1061" s="1">
        <v>2016</v>
      </c>
      <c r="C1061" s="39">
        <v>1.3344289127455414E-3</v>
      </c>
      <c r="D1061" s="83">
        <v>7.8000000000000005E-3</v>
      </c>
    </row>
    <row r="1062" spans="1:4" ht="12.5" x14ac:dyDescent="0.25">
      <c r="A1062" s="38">
        <v>42704</v>
      </c>
      <c r="B1062" s="1">
        <v>2016</v>
      </c>
      <c r="C1062" s="39">
        <v>-2.6569970689346348E-3</v>
      </c>
      <c r="D1062" s="83">
        <v>8.0000000000000002E-3</v>
      </c>
    </row>
    <row r="1063" spans="1:4" ht="12.5" x14ac:dyDescent="0.25">
      <c r="A1063" s="38">
        <v>42705</v>
      </c>
      <c r="B1063" s="1">
        <v>2016</v>
      </c>
      <c r="C1063" s="39">
        <v>-3.5217319747589582E-3</v>
      </c>
      <c r="D1063" s="83">
        <v>8.199999999999999E-3</v>
      </c>
    </row>
    <row r="1064" spans="1:4" ht="12.5" x14ac:dyDescent="0.25">
      <c r="A1064" s="38">
        <v>42706</v>
      </c>
      <c r="B1064" s="1">
        <v>2016</v>
      </c>
      <c r="C1064" s="39">
        <v>3.969856521291979E-4</v>
      </c>
      <c r="D1064" s="83">
        <v>8.0000000000000002E-3</v>
      </c>
    </row>
    <row r="1065" spans="1:4" ht="12.5" x14ac:dyDescent="0.25">
      <c r="A1065" s="38">
        <v>42709</v>
      </c>
      <c r="B1065" s="1">
        <v>2016</v>
      </c>
      <c r="C1065" s="39">
        <v>5.8044223683808216E-3</v>
      </c>
      <c r="D1065" s="83">
        <v>8.199999999999999E-3</v>
      </c>
    </row>
    <row r="1066" spans="1:4" ht="12.5" x14ac:dyDescent="0.25">
      <c r="A1066" s="38">
        <v>42710</v>
      </c>
      <c r="B1066" s="1">
        <v>2016</v>
      </c>
      <c r="C1066" s="39">
        <v>3.4050755798857375E-3</v>
      </c>
      <c r="D1066" s="83">
        <v>8.3000000000000001E-3</v>
      </c>
    </row>
    <row r="1067" spans="1:4" ht="12.5" x14ac:dyDescent="0.25">
      <c r="A1067" s="38">
        <v>42711</v>
      </c>
      <c r="B1067" s="1">
        <v>2016</v>
      </c>
      <c r="C1067" s="39">
        <v>1.3077306345682039E-2</v>
      </c>
      <c r="D1067" s="83">
        <v>8.5000000000000006E-3</v>
      </c>
    </row>
    <row r="1068" spans="1:4" ht="12.5" x14ac:dyDescent="0.25">
      <c r="A1068" s="38">
        <v>42712</v>
      </c>
      <c r="B1068" s="1">
        <v>2016</v>
      </c>
      <c r="C1068" s="39">
        <v>2.1570846729904334E-3</v>
      </c>
      <c r="D1068" s="83">
        <v>8.3999999999999995E-3</v>
      </c>
    </row>
    <row r="1069" spans="1:4" ht="12.5" x14ac:dyDescent="0.25">
      <c r="A1069" s="38">
        <v>42713</v>
      </c>
      <c r="B1069" s="1">
        <v>2016</v>
      </c>
      <c r="C1069" s="39">
        <v>5.9213794812155249E-3</v>
      </c>
      <c r="D1069" s="83">
        <v>8.5000000000000006E-3</v>
      </c>
    </row>
    <row r="1070" spans="1:4" ht="12.5" x14ac:dyDescent="0.25">
      <c r="A1070" s="38">
        <v>42716</v>
      </c>
      <c r="B1070" s="1">
        <v>2016</v>
      </c>
      <c r="C1070" s="39">
        <v>-1.1380520171109239E-3</v>
      </c>
      <c r="D1070" s="83">
        <v>8.5000000000000006E-3</v>
      </c>
    </row>
    <row r="1071" spans="1:4" ht="12.5" x14ac:dyDescent="0.25">
      <c r="A1071" s="38">
        <v>42717</v>
      </c>
      <c r="B1071" s="1">
        <v>2016</v>
      </c>
      <c r="C1071" s="39">
        <v>6.5184787900044779E-3</v>
      </c>
      <c r="D1071" s="83">
        <v>8.8000000000000005E-3</v>
      </c>
    </row>
    <row r="1072" spans="1:4" ht="12.5" x14ac:dyDescent="0.25">
      <c r="A1072" s="38">
        <v>42718</v>
      </c>
      <c r="B1072" s="1">
        <v>2016</v>
      </c>
      <c r="C1072" s="39">
        <v>-8.1503213600785333E-3</v>
      </c>
      <c r="D1072" s="83">
        <v>9.1999999999999998E-3</v>
      </c>
    </row>
    <row r="1073" spans="1:4" ht="12.5" x14ac:dyDescent="0.25">
      <c r="A1073" s="38">
        <v>42719</v>
      </c>
      <c r="B1073" s="1">
        <v>2016</v>
      </c>
      <c r="C1073" s="39">
        <v>3.8757077378476596E-3</v>
      </c>
      <c r="D1073" s="83">
        <v>9.1000000000000004E-3</v>
      </c>
    </row>
    <row r="1074" spans="1:4" ht="12.5" x14ac:dyDescent="0.25">
      <c r="A1074" s="38">
        <v>42720</v>
      </c>
      <c r="B1074" s="1">
        <v>2016</v>
      </c>
      <c r="C1074" s="39">
        <v>-1.7521740727583343E-3</v>
      </c>
      <c r="D1074" s="83">
        <v>9.1000000000000004E-3</v>
      </c>
    </row>
    <row r="1075" spans="1:4" ht="12.5" x14ac:dyDescent="0.25">
      <c r="A1075" s="38">
        <v>42723</v>
      </c>
      <c r="B1075" s="1">
        <v>2016</v>
      </c>
      <c r="C1075" s="39">
        <v>1.9731900398514256E-3</v>
      </c>
      <c r="D1075" s="83">
        <v>9.0000000000000011E-3</v>
      </c>
    </row>
    <row r="1076" spans="1:4" ht="12.5" x14ac:dyDescent="0.25">
      <c r="A1076" s="38">
        <v>42724</v>
      </c>
      <c r="B1076" s="1">
        <v>2016</v>
      </c>
      <c r="C1076" s="39">
        <v>3.6309210492785509E-3</v>
      </c>
      <c r="D1076" s="83">
        <v>9.0000000000000011E-3</v>
      </c>
    </row>
    <row r="1077" spans="1:4" ht="12.5" x14ac:dyDescent="0.25">
      <c r="A1077" s="38">
        <v>42725</v>
      </c>
      <c r="B1077" s="1">
        <v>2016</v>
      </c>
      <c r="C1077" s="39">
        <v>-2.4603512457385653E-3</v>
      </c>
      <c r="D1077" s="83">
        <v>8.8000000000000005E-3</v>
      </c>
    </row>
    <row r="1078" spans="1:4" ht="12.5" x14ac:dyDescent="0.25">
      <c r="A1078" s="38">
        <v>42726</v>
      </c>
      <c r="B1078" s="1">
        <v>2016</v>
      </c>
      <c r="C1078" s="39">
        <v>-1.8647241237848297E-3</v>
      </c>
      <c r="D1078" s="83">
        <v>8.6999999999999994E-3</v>
      </c>
    </row>
    <row r="1079" spans="1:4" ht="12.5" x14ac:dyDescent="0.25">
      <c r="A1079" s="38">
        <v>42727</v>
      </c>
      <c r="B1079" s="1">
        <v>2016</v>
      </c>
      <c r="C1079" s="39">
        <v>1.2508980027710417E-3</v>
      </c>
      <c r="D1079" s="83">
        <v>8.6999999999999994E-3</v>
      </c>
    </row>
    <row r="1080" spans="1:4" ht="12.5" x14ac:dyDescent="0.25">
      <c r="A1080" s="38">
        <v>42731</v>
      </c>
      <c r="B1080" s="1">
        <v>2016</v>
      </c>
      <c r="C1080" s="39">
        <v>2.2459178098379177E-3</v>
      </c>
      <c r="D1080" s="83">
        <v>8.8999999999999999E-3</v>
      </c>
    </row>
    <row r="1081" spans="1:4" ht="12.5" x14ac:dyDescent="0.25">
      <c r="A1081" s="38">
        <v>42732</v>
      </c>
      <c r="B1081" s="1">
        <v>2016</v>
      </c>
      <c r="C1081" s="39">
        <v>-8.3916576362484015E-3</v>
      </c>
      <c r="D1081" s="83">
        <v>9.0000000000000011E-3</v>
      </c>
    </row>
    <row r="1082" spans="1:4" ht="12.5" x14ac:dyDescent="0.25">
      <c r="A1082" s="38">
        <v>42733</v>
      </c>
      <c r="B1082" s="1">
        <v>2016</v>
      </c>
      <c r="C1082" s="39">
        <v>-2.9338679703151362E-4</v>
      </c>
      <c r="D1082" s="83">
        <v>8.5000000000000006E-3</v>
      </c>
    </row>
    <row r="1083" spans="1:4" ht="12.5" x14ac:dyDescent="0.25">
      <c r="A1083" s="38">
        <v>42734</v>
      </c>
      <c r="B1083" s="1">
        <v>2016</v>
      </c>
      <c r="C1083" s="39">
        <v>-4.6478652506068445E-3</v>
      </c>
      <c r="D1083" s="83">
        <v>8.5000000000000006E-3</v>
      </c>
    </row>
    <row r="1084" spans="1:4" ht="12.5" x14ac:dyDescent="0.25">
      <c r="A1084" s="38">
        <v>42738</v>
      </c>
      <c r="B1084" s="1">
        <v>2017</v>
      </c>
      <c r="C1084" s="39">
        <v>8.4507670468079114E-3</v>
      </c>
      <c r="D1084" s="83">
        <v>8.8999999999999999E-3</v>
      </c>
    </row>
    <row r="1085" spans="1:4" ht="12.5" x14ac:dyDescent="0.25">
      <c r="A1085" s="38">
        <v>42739</v>
      </c>
      <c r="B1085" s="1">
        <v>2017</v>
      </c>
      <c r="C1085" s="39">
        <v>5.7059983723568549E-3</v>
      </c>
      <c r="D1085" s="83">
        <v>8.6999999999999994E-3</v>
      </c>
    </row>
    <row r="1086" spans="1:4" ht="12.5" x14ac:dyDescent="0.25">
      <c r="A1086" s="38">
        <v>42740</v>
      </c>
      <c r="B1086" s="1">
        <v>2017</v>
      </c>
      <c r="C1086" s="39">
        <v>-7.7096760248118474E-4</v>
      </c>
      <c r="D1086" s="83">
        <v>8.3000000000000001E-3</v>
      </c>
    </row>
    <row r="1087" spans="1:4" ht="12.5" x14ac:dyDescent="0.25">
      <c r="A1087" s="38">
        <v>42741</v>
      </c>
      <c r="B1087" s="1">
        <v>2017</v>
      </c>
      <c r="C1087" s="39">
        <v>3.5107977582784673E-3</v>
      </c>
      <c r="D1087" s="83">
        <v>8.5000000000000006E-3</v>
      </c>
    </row>
    <row r="1088" spans="1:4" ht="12.5" x14ac:dyDescent="0.25">
      <c r="A1088" s="38">
        <v>42744</v>
      </c>
      <c r="B1088" s="1">
        <v>2017</v>
      </c>
      <c r="C1088" s="39">
        <v>-3.5548710080266039E-3</v>
      </c>
      <c r="D1088" s="83">
        <v>8.199999999999999E-3</v>
      </c>
    </row>
    <row r="1089" spans="1:4" ht="12.5" x14ac:dyDescent="0.25">
      <c r="A1089" s="38">
        <v>42745</v>
      </c>
      <c r="B1089" s="1">
        <v>2017</v>
      </c>
      <c r="C1089" s="39">
        <v>0</v>
      </c>
      <c r="D1089" s="83">
        <v>8.199999999999999E-3</v>
      </c>
    </row>
    <row r="1090" spans="1:4" ht="12.5" x14ac:dyDescent="0.25">
      <c r="A1090" s="38">
        <v>42746</v>
      </c>
      <c r="B1090" s="1">
        <v>2017</v>
      </c>
      <c r="C1090" s="39">
        <v>2.8255693040190599E-3</v>
      </c>
      <c r="D1090" s="83">
        <v>8.199999999999999E-3</v>
      </c>
    </row>
    <row r="1091" spans="1:4" ht="12.5" x14ac:dyDescent="0.25">
      <c r="A1091" s="38">
        <v>42747</v>
      </c>
      <c r="B1091" s="1">
        <v>2017</v>
      </c>
      <c r="C1091" s="39">
        <v>-2.1470565426564801E-3</v>
      </c>
      <c r="D1091" s="83">
        <v>8.1000000000000013E-3</v>
      </c>
    </row>
    <row r="1092" spans="1:4" ht="12.5" x14ac:dyDescent="0.25">
      <c r="A1092" s="38">
        <v>42748</v>
      </c>
      <c r="B1092" s="1">
        <v>2017</v>
      </c>
      <c r="C1092" s="39">
        <v>1.8481528138047062E-3</v>
      </c>
      <c r="D1092" s="83">
        <v>8.199999999999999E-3</v>
      </c>
    </row>
    <row r="1093" spans="1:4" ht="12.5" x14ac:dyDescent="0.25">
      <c r="A1093" s="38">
        <v>42752</v>
      </c>
      <c r="B1093" s="1">
        <v>2017</v>
      </c>
      <c r="C1093" s="39">
        <v>-2.9719143156583245E-3</v>
      </c>
      <c r="D1093" s="83">
        <v>8.0000000000000002E-3</v>
      </c>
    </row>
    <row r="1094" spans="1:4" ht="12.5" x14ac:dyDescent="0.25">
      <c r="A1094" s="38">
        <v>42753</v>
      </c>
      <c r="B1094" s="1">
        <v>2017</v>
      </c>
      <c r="C1094" s="39">
        <v>1.7622003864136812E-3</v>
      </c>
      <c r="D1094" s="83">
        <v>8.199999999999999E-3</v>
      </c>
    </row>
    <row r="1095" spans="1:4" ht="12.5" x14ac:dyDescent="0.25">
      <c r="A1095" s="38">
        <v>42754</v>
      </c>
      <c r="B1095" s="1">
        <v>2017</v>
      </c>
      <c r="C1095" s="39">
        <v>-3.6158590231882884E-3</v>
      </c>
      <c r="D1095" s="83">
        <v>8.3000000000000001E-3</v>
      </c>
    </row>
    <row r="1096" spans="1:4" ht="12.5" x14ac:dyDescent="0.25">
      <c r="A1096" s="38">
        <v>42755</v>
      </c>
      <c r="B1096" s="1">
        <v>2017</v>
      </c>
      <c r="C1096" s="39">
        <v>3.3605323797867037E-3</v>
      </c>
      <c r="D1096" s="83">
        <v>8.199999999999999E-3</v>
      </c>
    </row>
    <row r="1097" spans="1:4" ht="12.5" x14ac:dyDescent="0.25">
      <c r="A1097" s="38">
        <v>42758</v>
      </c>
      <c r="B1097" s="1">
        <v>2017</v>
      </c>
      <c r="C1097" s="39">
        <v>-2.6937022929649501E-3</v>
      </c>
      <c r="D1097" s="83">
        <v>7.9000000000000008E-3</v>
      </c>
    </row>
    <row r="1098" spans="1:4" ht="12.5" x14ac:dyDescent="0.25">
      <c r="A1098" s="38">
        <v>42759</v>
      </c>
      <c r="B1098" s="1">
        <v>2017</v>
      </c>
      <c r="C1098" s="39">
        <v>6.5430889919335022E-3</v>
      </c>
      <c r="D1098" s="83">
        <v>8.1000000000000013E-3</v>
      </c>
    </row>
    <row r="1099" spans="1:4" ht="12.5" x14ac:dyDescent="0.25">
      <c r="A1099" s="38">
        <v>42760</v>
      </c>
      <c r="B1099" s="1">
        <v>2017</v>
      </c>
      <c r="C1099" s="39">
        <v>7.9940317900096345E-3</v>
      </c>
      <c r="D1099" s="83">
        <v>8.199999999999999E-3</v>
      </c>
    </row>
    <row r="1100" spans="1:4" ht="12.5" x14ac:dyDescent="0.25">
      <c r="A1100" s="38">
        <v>42761</v>
      </c>
      <c r="B1100" s="1">
        <v>2017</v>
      </c>
      <c r="C1100" s="39">
        <v>-7.355741836108801E-4</v>
      </c>
      <c r="D1100" s="83">
        <v>8.199999999999999E-3</v>
      </c>
    </row>
    <row r="1101" spans="1:4" ht="12.5" x14ac:dyDescent="0.25">
      <c r="A1101" s="38">
        <v>42762</v>
      </c>
      <c r="B1101" s="1">
        <v>2017</v>
      </c>
      <c r="C1101" s="39">
        <v>-8.6684371967846608E-4</v>
      </c>
      <c r="D1101" s="83">
        <v>8.199999999999999E-3</v>
      </c>
    </row>
    <row r="1102" spans="1:4" ht="12.5" x14ac:dyDescent="0.25">
      <c r="A1102" s="38">
        <v>42765</v>
      </c>
      <c r="B1102" s="1">
        <v>2017</v>
      </c>
      <c r="C1102" s="39">
        <v>-6.027656215802972E-3</v>
      </c>
      <c r="D1102" s="83">
        <v>8.1000000000000013E-3</v>
      </c>
    </row>
    <row r="1103" spans="1:4" ht="12.5" x14ac:dyDescent="0.25">
      <c r="A1103" s="38">
        <v>42766</v>
      </c>
      <c r="B1103" s="1">
        <v>2017</v>
      </c>
      <c r="C1103" s="39">
        <v>-8.9039584633273847E-4</v>
      </c>
      <c r="D1103" s="83">
        <v>8.3999999999999995E-3</v>
      </c>
    </row>
    <row r="1104" spans="1:4" ht="12.5" x14ac:dyDescent="0.25">
      <c r="A1104" s="38">
        <v>42767</v>
      </c>
      <c r="B1104" s="1">
        <v>2017</v>
      </c>
      <c r="C1104" s="39">
        <v>2.983489915560355E-4</v>
      </c>
      <c r="D1104" s="83">
        <v>8.3000000000000001E-3</v>
      </c>
    </row>
    <row r="1105" spans="1:4" ht="12.5" x14ac:dyDescent="0.25">
      <c r="A1105" s="38">
        <v>42768</v>
      </c>
      <c r="B1105" s="1">
        <v>2017</v>
      </c>
      <c r="C1105" s="39">
        <v>5.7012544303699489E-4</v>
      </c>
      <c r="D1105" s="83">
        <v>8.3999999999999995E-3</v>
      </c>
    </row>
    <row r="1106" spans="1:4" ht="12.5" x14ac:dyDescent="0.25">
      <c r="A1106" s="38">
        <v>42769</v>
      </c>
      <c r="B1106" s="1">
        <v>2017</v>
      </c>
      <c r="C1106" s="39">
        <v>7.2385736758165571E-3</v>
      </c>
      <c r="D1106" s="83">
        <v>8.199999999999999E-3</v>
      </c>
    </row>
    <row r="1107" spans="1:4" ht="12.5" x14ac:dyDescent="0.25">
      <c r="A1107" s="38">
        <v>42772</v>
      </c>
      <c r="B1107" s="1">
        <v>2017</v>
      </c>
      <c r="C1107" s="39">
        <v>-2.1176570774647531E-3</v>
      </c>
      <c r="D1107" s="83">
        <v>7.9000000000000008E-3</v>
      </c>
    </row>
    <row r="1108" spans="1:4" ht="12.5" x14ac:dyDescent="0.25">
      <c r="A1108" s="38">
        <v>42773</v>
      </c>
      <c r="B1108" s="1">
        <v>2017</v>
      </c>
      <c r="C1108" s="39">
        <v>2.267949521675034E-4</v>
      </c>
      <c r="D1108" s="83">
        <v>8.0000000000000002E-3</v>
      </c>
    </row>
    <row r="1109" spans="1:4" ht="12.5" x14ac:dyDescent="0.25">
      <c r="A1109" s="38">
        <v>42774</v>
      </c>
      <c r="B1109" s="1">
        <v>2017</v>
      </c>
      <c r="C1109" s="39">
        <v>6.9315026479685557E-4</v>
      </c>
      <c r="D1109" s="83">
        <v>7.9000000000000008E-3</v>
      </c>
    </row>
    <row r="1110" spans="1:4" ht="12.5" x14ac:dyDescent="0.25">
      <c r="A1110" s="38">
        <v>42775</v>
      </c>
      <c r="B1110" s="1">
        <v>2017</v>
      </c>
      <c r="C1110" s="39">
        <v>5.7359789123306989E-3</v>
      </c>
      <c r="D1110" s="83">
        <v>8.0000000000000002E-3</v>
      </c>
    </row>
    <row r="1111" spans="1:4" ht="12.5" x14ac:dyDescent="0.25">
      <c r="A1111" s="38">
        <v>42776</v>
      </c>
      <c r="B1111" s="1">
        <v>2017</v>
      </c>
      <c r="C1111" s="39">
        <v>3.559715435258431E-3</v>
      </c>
      <c r="D1111" s="83">
        <v>8.1000000000000013E-3</v>
      </c>
    </row>
    <row r="1112" spans="1:4" ht="12.5" x14ac:dyDescent="0.25">
      <c r="A1112" s="38">
        <v>42779</v>
      </c>
      <c r="B1112" s="1">
        <v>2017</v>
      </c>
      <c r="C1112" s="39">
        <v>5.2321757481008707E-3</v>
      </c>
      <c r="D1112" s="83">
        <v>8.199999999999999E-3</v>
      </c>
    </row>
    <row r="1113" spans="1:4" ht="12.5" x14ac:dyDescent="0.25">
      <c r="A1113" s="38">
        <v>42780</v>
      </c>
      <c r="B1113" s="1">
        <v>2017</v>
      </c>
      <c r="C1113" s="39">
        <v>3.9992937743571818E-3</v>
      </c>
      <c r="D1113" s="83">
        <v>8.3999999999999995E-3</v>
      </c>
    </row>
    <row r="1114" spans="1:4" ht="12.5" x14ac:dyDescent="0.25">
      <c r="A1114" s="38">
        <v>42781</v>
      </c>
      <c r="B1114" s="1">
        <v>2017</v>
      </c>
      <c r="C1114" s="39">
        <v>4.9799220870501608E-3</v>
      </c>
      <c r="D1114" s="83">
        <v>8.6E-3</v>
      </c>
    </row>
    <row r="1115" spans="1:4" ht="12.5" x14ac:dyDescent="0.25">
      <c r="A1115" s="38">
        <v>42782</v>
      </c>
      <c r="B1115" s="1">
        <v>2017</v>
      </c>
      <c r="C1115" s="39">
        <v>-8.644791200295176E-4</v>
      </c>
      <c r="D1115" s="83">
        <v>8.199999999999999E-3</v>
      </c>
    </row>
    <row r="1116" spans="1:4" ht="12.5" x14ac:dyDescent="0.25">
      <c r="A1116" s="38">
        <v>42783</v>
      </c>
      <c r="B1116" s="1">
        <v>2017</v>
      </c>
      <c r="C1116" s="39">
        <v>1.6771742275309119E-3</v>
      </c>
      <c r="D1116" s="83">
        <v>8.199999999999999E-3</v>
      </c>
    </row>
    <row r="1117" spans="1:4" ht="12.5" x14ac:dyDescent="0.25">
      <c r="A1117" s="38">
        <v>42787</v>
      </c>
      <c r="B1117" s="1">
        <v>2017</v>
      </c>
      <c r="C1117" s="39">
        <v>6.0298621810357042E-3</v>
      </c>
      <c r="D1117" s="83">
        <v>8.3000000000000001E-3</v>
      </c>
    </row>
    <row r="1118" spans="1:4" ht="12.5" x14ac:dyDescent="0.25">
      <c r="A1118" s="38">
        <v>42788</v>
      </c>
      <c r="B1118" s="1">
        <v>2017</v>
      </c>
      <c r="C1118" s="39">
        <v>-1.0828646208509895E-3</v>
      </c>
      <c r="D1118" s="83">
        <v>8.199999999999999E-3</v>
      </c>
    </row>
    <row r="1119" spans="1:4" ht="12.5" x14ac:dyDescent="0.25">
      <c r="A1119" s="38">
        <v>42789</v>
      </c>
      <c r="B1119" s="1">
        <v>2017</v>
      </c>
      <c r="C1119" s="39">
        <v>4.1890311468295642E-4</v>
      </c>
      <c r="D1119" s="83">
        <v>8.1000000000000013E-3</v>
      </c>
    </row>
    <row r="1120" spans="1:4" ht="12.5" x14ac:dyDescent="0.25">
      <c r="A1120" s="38">
        <v>42790</v>
      </c>
      <c r="B1120" s="1">
        <v>2017</v>
      </c>
      <c r="C1120" s="39">
        <v>1.4922378935534736E-3</v>
      </c>
      <c r="D1120" s="83">
        <v>8.0000000000000002E-3</v>
      </c>
    </row>
    <row r="1121" spans="1:4" ht="12.5" x14ac:dyDescent="0.25">
      <c r="A1121" s="38">
        <v>42793</v>
      </c>
      <c r="B1121" s="1">
        <v>2017</v>
      </c>
      <c r="C1121" s="39">
        <v>1.0175023940541276E-3</v>
      </c>
      <c r="D1121" s="83">
        <v>8.1000000000000013E-3</v>
      </c>
    </row>
    <row r="1122" spans="1:4" ht="12.5" x14ac:dyDescent="0.25">
      <c r="A1122" s="38">
        <v>42794</v>
      </c>
      <c r="B1122" s="1">
        <v>2017</v>
      </c>
      <c r="C1122" s="39">
        <v>-2.5816606675474183E-3</v>
      </c>
      <c r="D1122" s="83">
        <v>8.8000000000000005E-3</v>
      </c>
    </row>
    <row r="1123" spans="1:4" ht="12.5" x14ac:dyDescent="0.25">
      <c r="A1123" s="38">
        <v>42795</v>
      </c>
      <c r="B1123" s="1">
        <v>2017</v>
      </c>
      <c r="C1123" s="39">
        <v>1.3581181939563836E-2</v>
      </c>
      <c r="D1123" s="83">
        <v>9.1999999999999998E-3</v>
      </c>
    </row>
    <row r="1124" spans="1:4" ht="12.5" x14ac:dyDescent="0.25">
      <c r="A1124" s="38">
        <v>42796</v>
      </c>
      <c r="B1124" s="1">
        <v>2017</v>
      </c>
      <c r="C1124" s="39">
        <v>-5.8771004764202996E-3</v>
      </c>
      <c r="D1124" s="83">
        <v>9.7999999999999997E-3</v>
      </c>
    </row>
    <row r="1125" spans="1:4" ht="12.5" x14ac:dyDescent="0.25">
      <c r="A1125" s="38">
        <v>42797</v>
      </c>
      <c r="B1125" s="1">
        <v>2017</v>
      </c>
      <c r="C1125" s="39">
        <v>5.0366839538305158E-4</v>
      </c>
      <c r="D1125" s="83">
        <v>9.7999999999999997E-3</v>
      </c>
    </row>
    <row r="1126" spans="1:4" ht="12.5" x14ac:dyDescent="0.25">
      <c r="A1126" s="38">
        <v>42800</v>
      </c>
      <c r="B1126" s="1">
        <v>2017</v>
      </c>
      <c r="C1126" s="39">
        <v>-3.2825982574175411E-3</v>
      </c>
      <c r="D1126" s="83">
        <v>9.7000000000000003E-3</v>
      </c>
    </row>
    <row r="1127" spans="1:4" ht="12.5" x14ac:dyDescent="0.25">
      <c r="A1127" s="38">
        <v>42801</v>
      </c>
      <c r="B1127" s="1">
        <v>2017</v>
      </c>
      <c r="C1127" s="39">
        <v>-2.9175558777588639E-3</v>
      </c>
      <c r="D1127" s="83">
        <v>1.0200000000000001E-2</v>
      </c>
    </row>
    <row r="1128" spans="1:4" ht="12.5" x14ac:dyDescent="0.25">
      <c r="A1128" s="38">
        <v>42802</v>
      </c>
      <c r="B1128" s="1">
        <v>2017</v>
      </c>
      <c r="C1128" s="39">
        <v>-2.2868650550458714E-3</v>
      </c>
      <c r="D1128" s="83">
        <v>1.03E-2</v>
      </c>
    </row>
    <row r="1129" spans="1:4" ht="12.5" x14ac:dyDescent="0.25">
      <c r="A1129" s="38">
        <v>42803</v>
      </c>
      <c r="B1129" s="1">
        <v>2017</v>
      </c>
      <c r="C1129" s="39">
        <v>7.9951779378723649E-4</v>
      </c>
      <c r="D1129" s="83">
        <v>1.0400000000000001E-2</v>
      </c>
    </row>
    <row r="1130" spans="1:4" ht="12.5" x14ac:dyDescent="0.25">
      <c r="A1130" s="38">
        <v>42804</v>
      </c>
      <c r="B1130" s="1">
        <v>2017</v>
      </c>
      <c r="C1130" s="39">
        <v>3.2633480993077457E-3</v>
      </c>
      <c r="D1130" s="83">
        <v>1.03E-2</v>
      </c>
    </row>
    <row r="1131" spans="1:4" ht="12.5" x14ac:dyDescent="0.25">
      <c r="A1131" s="38">
        <v>42807</v>
      </c>
      <c r="B1131" s="1">
        <v>2017</v>
      </c>
      <c r="C1131" s="39">
        <v>3.6661912266134326E-4</v>
      </c>
      <c r="D1131" s="83">
        <v>1.06E-2</v>
      </c>
    </row>
    <row r="1132" spans="1:4" ht="12.5" x14ac:dyDescent="0.25">
      <c r="A1132" s="38">
        <v>42808</v>
      </c>
      <c r="B1132" s="1">
        <v>2017</v>
      </c>
      <c r="C1132" s="39">
        <v>-3.3847406821550332E-3</v>
      </c>
      <c r="D1132" s="83">
        <v>1.06E-2</v>
      </c>
    </row>
    <row r="1133" spans="1:4" ht="12.5" x14ac:dyDescent="0.25">
      <c r="A1133" s="38">
        <v>42809</v>
      </c>
      <c r="B1133" s="1">
        <v>2017</v>
      </c>
      <c r="C1133" s="39">
        <v>8.3398543883171257E-3</v>
      </c>
      <c r="D1133" s="83">
        <v>1.0200000000000001E-2</v>
      </c>
    </row>
    <row r="1134" spans="1:4" ht="12.5" x14ac:dyDescent="0.25">
      <c r="A1134" s="38">
        <v>42810</v>
      </c>
      <c r="B1134" s="1">
        <v>2017</v>
      </c>
      <c r="C1134" s="39">
        <v>-1.6279814951152382E-3</v>
      </c>
      <c r="D1134" s="83">
        <v>1.01E-2</v>
      </c>
    </row>
    <row r="1135" spans="1:4" ht="12.5" x14ac:dyDescent="0.25">
      <c r="A1135" s="38">
        <v>42811</v>
      </c>
      <c r="B1135" s="1">
        <v>2017</v>
      </c>
      <c r="C1135" s="39">
        <v>-1.315228474144621E-3</v>
      </c>
      <c r="D1135" s="83">
        <v>0.01</v>
      </c>
    </row>
    <row r="1136" spans="1:4" ht="12.5" x14ac:dyDescent="0.25">
      <c r="A1136" s="38">
        <v>42814</v>
      </c>
      <c r="B1136" s="1">
        <v>2017</v>
      </c>
      <c r="C1136" s="39">
        <v>-2.0119037369022092E-3</v>
      </c>
      <c r="D1136" s="83">
        <v>1.01E-2</v>
      </c>
    </row>
    <row r="1137" spans="1:4" ht="12.5" x14ac:dyDescent="0.25">
      <c r="A1137" s="38">
        <v>42815</v>
      </c>
      <c r="B1137" s="1">
        <v>2017</v>
      </c>
      <c r="C1137" s="39">
        <v>-1.2485615265953647E-2</v>
      </c>
      <c r="D1137" s="83">
        <v>0.01</v>
      </c>
    </row>
    <row r="1138" spans="1:4" ht="12.5" x14ac:dyDescent="0.25">
      <c r="A1138" s="38">
        <v>42816</v>
      </c>
      <c r="B1138" s="1">
        <v>2017</v>
      </c>
      <c r="C1138" s="39">
        <v>1.8881319714754499E-3</v>
      </c>
      <c r="D1138" s="83">
        <v>9.9000000000000008E-3</v>
      </c>
    </row>
    <row r="1139" spans="1:4" ht="12.5" x14ac:dyDescent="0.25">
      <c r="A1139" s="38">
        <v>42817</v>
      </c>
      <c r="B1139" s="1">
        <v>2017</v>
      </c>
      <c r="C1139" s="39">
        <v>-1.0608362855033045E-3</v>
      </c>
      <c r="D1139" s="83">
        <v>9.9000000000000008E-3</v>
      </c>
    </row>
    <row r="1140" spans="1:4" ht="12.5" x14ac:dyDescent="0.25">
      <c r="A1140" s="38">
        <v>42818</v>
      </c>
      <c r="B1140" s="1">
        <v>2017</v>
      </c>
      <c r="C1140" s="39">
        <v>-8.4436053238891068E-4</v>
      </c>
      <c r="D1140" s="83">
        <v>0.01</v>
      </c>
    </row>
    <row r="1141" spans="1:4" ht="12.5" x14ac:dyDescent="0.25">
      <c r="A1141" s="38">
        <v>42821</v>
      </c>
      <c r="B1141" s="1">
        <v>2017</v>
      </c>
      <c r="C1141" s="39">
        <v>-1.0201534529525073E-3</v>
      </c>
      <c r="D1141" s="83">
        <v>0.01</v>
      </c>
    </row>
    <row r="1142" spans="1:4" ht="12.5" x14ac:dyDescent="0.25">
      <c r="A1142" s="38">
        <v>42822</v>
      </c>
      <c r="B1142" s="1">
        <v>2017</v>
      </c>
      <c r="C1142" s="39">
        <v>7.2253173808166449E-3</v>
      </c>
      <c r="D1142" s="83">
        <v>1.03E-2</v>
      </c>
    </row>
    <row r="1143" spans="1:4" ht="12.5" x14ac:dyDescent="0.25">
      <c r="A1143" s="38">
        <v>42823</v>
      </c>
      <c r="B1143" s="1">
        <v>2017</v>
      </c>
      <c r="C1143" s="39">
        <v>1.0848148191858569E-3</v>
      </c>
      <c r="D1143" s="83">
        <v>1.0400000000000001E-2</v>
      </c>
    </row>
    <row r="1144" spans="1:4" ht="12.5" x14ac:dyDescent="0.25">
      <c r="A1144" s="38">
        <v>42824</v>
      </c>
      <c r="B1144" s="1">
        <v>2017</v>
      </c>
      <c r="C1144" s="39">
        <v>2.9307365363928895E-3</v>
      </c>
      <c r="D1144" s="83">
        <v>1.03E-2</v>
      </c>
    </row>
    <row r="1145" spans="1:4" ht="12.5" x14ac:dyDescent="0.25">
      <c r="A1145" s="38">
        <v>42825</v>
      </c>
      <c r="B1145" s="1">
        <v>2017</v>
      </c>
      <c r="C1145" s="39">
        <v>-2.2575567952728324E-3</v>
      </c>
      <c r="D1145" s="83">
        <v>1.03E-2</v>
      </c>
    </row>
    <row r="1146" spans="1:4" ht="12.5" x14ac:dyDescent="0.25">
      <c r="A1146" s="38">
        <v>42828</v>
      </c>
      <c r="B1146" s="1">
        <v>2017</v>
      </c>
      <c r="C1146" s="39">
        <v>-1.6435249677560892E-3</v>
      </c>
      <c r="D1146" s="83">
        <v>1.0200000000000001E-2</v>
      </c>
    </row>
    <row r="1147" spans="1:4" ht="12.5" x14ac:dyDescent="0.25">
      <c r="A1147" s="38">
        <v>42829</v>
      </c>
      <c r="B1147" s="1">
        <v>2017</v>
      </c>
      <c r="C1147" s="39">
        <v>5.5944057403117787E-4</v>
      </c>
      <c r="D1147" s="83">
        <v>1.03E-2</v>
      </c>
    </row>
    <row r="1148" spans="1:4" ht="12.5" x14ac:dyDescent="0.25">
      <c r="A1148" s="38">
        <v>42830</v>
      </c>
      <c r="B1148" s="1">
        <v>2017</v>
      </c>
      <c r="C1148" s="39">
        <v>-3.0595532989129127E-3</v>
      </c>
      <c r="D1148" s="83">
        <v>1.03E-2</v>
      </c>
    </row>
    <row r="1149" spans="1:4" ht="12.5" x14ac:dyDescent="0.25">
      <c r="A1149" s="38">
        <v>42831</v>
      </c>
      <c r="B1149" s="1">
        <v>2017</v>
      </c>
      <c r="C1149" s="39">
        <v>1.9276336842417722E-3</v>
      </c>
      <c r="D1149" s="83">
        <v>1.0500000000000001E-2</v>
      </c>
    </row>
    <row r="1150" spans="1:4" ht="12.5" x14ac:dyDescent="0.25">
      <c r="A1150" s="38">
        <v>42832</v>
      </c>
      <c r="B1150" s="1">
        <v>2017</v>
      </c>
      <c r="C1150" s="39">
        <v>-8.2749318857336135E-4</v>
      </c>
      <c r="D1150" s="83">
        <v>1.0800000000000001E-2</v>
      </c>
    </row>
    <row r="1151" spans="1:4" ht="12.5" x14ac:dyDescent="0.25">
      <c r="A1151" s="38">
        <v>42835</v>
      </c>
      <c r="B1151" s="1">
        <v>2017</v>
      </c>
      <c r="C1151" s="39">
        <v>6.8750400569067267E-4</v>
      </c>
      <c r="D1151" s="83">
        <v>1.0700000000000001E-2</v>
      </c>
    </row>
    <row r="1152" spans="1:4" ht="12.5" x14ac:dyDescent="0.25">
      <c r="A1152" s="38">
        <v>42836</v>
      </c>
      <c r="B1152" s="1">
        <v>2017</v>
      </c>
      <c r="C1152" s="39">
        <v>-1.4349580253540969E-3</v>
      </c>
      <c r="D1152" s="83">
        <v>1.0500000000000001E-2</v>
      </c>
    </row>
    <row r="1153" spans="1:4" ht="12.5" x14ac:dyDescent="0.25">
      <c r="A1153" s="38">
        <v>42837</v>
      </c>
      <c r="B1153" s="1">
        <v>2017</v>
      </c>
      <c r="C1153" s="39">
        <v>-3.7669958202624669E-3</v>
      </c>
      <c r="D1153" s="83">
        <v>1.0400000000000001E-2</v>
      </c>
    </row>
    <row r="1154" spans="1:4" ht="12.5" x14ac:dyDescent="0.25">
      <c r="A1154" s="38">
        <v>42838</v>
      </c>
      <c r="B1154" s="1">
        <v>2017</v>
      </c>
      <c r="C1154" s="39">
        <v>-6.8380284760690994E-3</v>
      </c>
      <c r="D1154" s="83">
        <v>1.03E-2</v>
      </c>
    </row>
    <row r="1155" spans="1:4" ht="12.5" x14ac:dyDescent="0.25">
      <c r="A1155" s="38">
        <v>42842</v>
      </c>
      <c r="B1155" s="1">
        <v>2017</v>
      </c>
      <c r="C1155" s="39">
        <v>8.5764405680456898E-3</v>
      </c>
      <c r="D1155" s="83">
        <v>1.0400000000000001E-2</v>
      </c>
    </row>
    <row r="1156" spans="1:4" ht="12.5" x14ac:dyDescent="0.25">
      <c r="A1156" s="38">
        <v>42843</v>
      </c>
      <c r="B1156" s="1">
        <v>2017</v>
      </c>
      <c r="C1156" s="39">
        <v>-2.9075736718455298E-3</v>
      </c>
      <c r="D1156" s="83">
        <v>1.0200000000000001E-2</v>
      </c>
    </row>
    <row r="1157" spans="1:4" ht="12.5" x14ac:dyDescent="0.25">
      <c r="A1157" s="38">
        <v>42844</v>
      </c>
      <c r="B1157" s="1">
        <v>2017</v>
      </c>
      <c r="C1157" s="39">
        <v>-1.7178170006366042E-3</v>
      </c>
      <c r="D1157" s="83">
        <v>1.0200000000000001E-2</v>
      </c>
    </row>
    <row r="1158" spans="1:4" ht="12.5" x14ac:dyDescent="0.25">
      <c r="A1158" s="38">
        <v>42845</v>
      </c>
      <c r="B1158" s="1">
        <v>2017</v>
      </c>
      <c r="C1158" s="39">
        <v>7.5287796425385226E-3</v>
      </c>
      <c r="D1158" s="83">
        <v>1.01E-2</v>
      </c>
    </row>
    <row r="1159" spans="1:4" ht="12.5" x14ac:dyDescent="0.25">
      <c r="A1159" s="38">
        <v>42846</v>
      </c>
      <c r="B1159" s="1">
        <v>2017</v>
      </c>
      <c r="C1159" s="39">
        <v>-3.039625852145616E-3</v>
      </c>
      <c r="D1159" s="83">
        <v>9.9000000000000008E-3</v>
      </c>
    </row>
    <row r="1160" spans="1:4" ht="12.5" x14ac:dyDescent="0.25">
      <c r="A1160" s="38">
        <v>42849</v>
      </c>
      <c r="B1160" s="1">
        <v>2017</v>
      </c>
      <c r="C1160" s="39">
        <v>1.0781752773837281E-2</v>
      </c>
      <c r="D1160" s="83">
        <v>1.03E-2</v>
      </c>
    </row>
    <row r="1161" spans="1:4" ht="12.5" x14ac:dyDescent="0.25">
      <c r="A1161" s="38">
        <v>42850</v>
      </c>
      <c r="B1161" s="1">
        <v>2017</v>
      </c>
      <c r="C1161" s="39">
        <v>6.0721281060621066E-3</v>
      </c>
      <c r="D1161" s="83">
        <v>1.0900000000000002E-2</v>
      </c>
    </row>
    <row r="1162" spans="1:4" ht="12.5" x14ac:dyDescent="0.25">
      <c r="A1162" s="38">
        <v>42851</v>
      </c>
      <c r="B1162" s="1">
        <v>2017</v>
      </c>
      <c r="C1162" s="39">
        <v>-4.8575605114247193E-4</v>
      </c>
      <c r="D1162" s="83">
        <v>1.0700000000000001E-2</v>
      </c>
    </row>
    <row r="1163" spans="1:4" ht="12.5" x14ac:dyDescent="0.25">
      <c r="A1163" s="38">
        <v>42852</v>
      </c>
      <c r="B1163" s="1">
        <v>2017</v>
      </c>
      <c r="C1163" s="39">
        <v>5.5273837202107399E-4</v>
      </c>
      <c r="D1163" s="83">
        <v>1.06E-2</v>
      </c>
    </row>
    <row r="1164" spans="1:4" ht="12.5" x14ac:dyDescent="0.25">
      <c r="A1164" s="38">
        <v>42853</v>
      </c>
      <c r="B1164" s="1">
        <v>2017</v>
      </c>
      <c r="C1164" s="39">
        <v>-1.9149508153329291E-3</v>
      </c>
      <c r="D1164" s="83">
        <v>1.0700000000000001E-2</v>
      </c>
    </row>
    <row r="1165" spans="1:4" ht="12.5" x14ac:dyDescent="0.25">
      <c r="A1165" s="38">
        <v>42856</v>
      </c>
      <c r="B1165" s="1">
        <v>2017</v>
      </c>
      <c r="C1165" s="39">
        <v>1.7307386358750435E-3</v>
      </c>
      <c r="D1165" s="83">
        <v>1.0900000000000002E-2</v>
      </c>
    </row>
    <row r="1166" spans="1:4" ht="12.5" x14ac:dyDescent="0.25">
      <c r="A1166" s="38">
        <v>42857</v>
      </c>
      <c r="B1166" s="1">
        <v>2017</v>
      </c>
      <c r="C1166" s="39">
        <v>1.1884089692428136E-3</v>
      </c>
      <c r="D1166" s="83">
        <v>1.0800000000000001E-2</v>
      </c>
    </row>
    <row r="1167" spans="1:4" ht="12.5" x14ac:dyDescent="0.25">
      <c r="A1167" s="38">
        <v>42858</v>
      </c>
      <c r="B1167" s="1">
        <v>2017</v>
      </c>
      <c r="C1167" s="39">
        <v>-1.2721529972957541E-3</v>
      </c>
      <c r="D1167" s="83">
        <v>1.1000000000000001E-2</v>
      </c>
    </row>
    <row r="1168" spans="1:4" ht="12.5" x14ac:dyDescent="0.25">
      <c r="A1168" s="38">
        <v>42859</v>
      </c>
      <c r="B1168" s="1">
        <v>2017</v>
      </c>
      <c r="C1168" s="39">
        <v>5.8187604333453274E-4</v>
      </c>
      <c r="D1168" s="83">
        <v>1.11E-2</v>
      </c>
    </row>
    <row r="1169" spans="1:4" ht="12.5" x14ac:dyDescent="0.25">
      <c r="A1169" s="38">
        <v>42860</v>
      </c>
      <c r="B1169" s="1">
        <v>2017</v>
      </c>
      <c r="C1169" s="39">
        <v>4.0803513003330903E-3</v>
      </c>
      <c r="D1169" s="83">
        <v>1.1000000000000001E-2</v>
      </c>
    </row>
    <row r="1170" spans="1:4" ht="12.5" x14ac:dyDescent="0.25">
      <c r="A1170" s="38">
        <v>42863</v>
      </c>
      <c r="B1170" s="1">
        <v>2017</v>
      </c>
      <c r="C1170" s="39">
        <v>3.7510393509375765E-5</v>
      </c>
      <c r="D1170" s="83">
        <v>1.1200000000000002E-2</v>
      </c>
    </row>
    <row r="1171" spans="1:4" ht="12.5" x14ac:dyDescent="0.25">
      <c r="A1171" s="38">
        <v>42864</v>
      </c>
      <c r="B1171" s="1">
        <v>2017</v>
      </c>
      <c r="C1171" s="39">
        <v>-1.0257908036239289E-3</v>
      </c>
      <c r="D1171" s="83">
        <v>1.1399999999999999E-2</v>
      </c>
    </row>
    <row r="1172" spans="1:4" ht="12.5" x14ac:dyDescent="0.25">
      <c r="A1172" s="38">
        <v>42865</v>
      </c>
      <c r="B1172" s="1">
        <v>2017</v>
      </c>
      <c r="C1172" s="39">
        <v>1.1299789591918902E-3</v>
      </c>
      <c r="D1172" s="83">
        <v>1.1299999999999999E-2</v>
      </c>
    </row>
    <row r="1173" spans="1:4" ht="12.5" x14ac:dyDescent="0.25">
      <c r="A1173" s="38">
        <v>42866</v>
      </c>
      <c r="B1173" s="1">
        <v>2017</v>
      </c>
      <c r="C1173" s="39">
        <v>-2.1651757390083516E-3</v>
      </c>
      <c r="D1173" s="83">
        <v>1.1299999999999999E-2</v>
      </c>
    </row>
    <row r="1174" spans="1:4" ht="12.5" x14ac:dyDescent="0.25">
      <c r="A1174" s="38">
        <v>42867</v>
      </c>
      <c r="B1174" s="1">
        <v>2017</v>
      </c>
      <c r="C1174" s="39">
        <v>-1.4795189665720563E-3</v>
      </c>
      <c r="D1174" s="83">
        <v>1.11E-2</v>
      </c>
    </row>
    <row r="1175" spans="1:4" ht="12.5" x14ac:dyDescent="0.25">
      <c r="A1175" s="38">
        <v>42870</v>
      </c>
      <c r="B1175" s="1">
        <v>2017</v>
      </c>
      <c r="C1175" s="39">
        <v>4.7650730024741666E-3</v>
      </c>
      <c r="D1175" s="83">
        <v>1.11E-2</v>
      </c>
    </row>
    <row r="1176" spans="1:4" ht="12.5" x14ac:dyDescent="0.25">
      <c r="A1176" s="38">
        <v>42871</v>
      </c>
      <c r="B1176" s="1">
        <v>2017</v>
      </c>
      <c r="C1176" s="39">
        <v>-6.8707203842168071E-4</v>
      </c>
      <c r="D1176" s="83">
        <v>1.11E-2</v>
      </c>
    </row>
    <row r="1177" spans="1:4" ht="12.5" x14ac:dyDescent="0.25">
      <c r="A1177" s="38">
        <v>42872</v>
      </c>
      <c r="B1177" s="1">
        <v>2017</v>
      </c>
      <c r="C1177" s="39">
        <v>-1.8345513143686251E-2</v>
      </c>
      <c r="D1177" s="83">
        <v>1.0800000000000001E-2</v>
      </c>
    </row>
    <row r="1178" spans="1:4" ht="12.5" x14ac:dyDescent="0.25">
      <c r="A1178" s="38">
        <v>42873</v>
      </c>
      <c r="B1178" s="1">
        <v>2017</v>
      </c>
      <c r="C1178" s="39">
        <v>3.6800634407031319E-3</v>
      </c>
      <c r="D1178" s="83">
        <v>1.0900000000000002E-2</v>
      </c>
    </row>
    <row r="1179" spans="1:4" ht="12.5" x14ac:dyDescent="0.25">
      <c r="A1179" s="38">
        <v>42874</v>
      </c>
      <c r="B1179" s="1">
        <v>2017</v>
      </c>
      <c r="C1179" s="39">
        <v>6.744699024732498E-3</v>
      </c>
      <c r="D1179" s="83">
        <v>1.1000000000000001E-2</v>
      </c>
    </row>
    <row r="1180" spans="1:4" ht="12.5" x14ac:dyDescent="0.25">
      <c r="A1180" s="38">
        <v>42877</v>
      </c>
      <c r="B1180" s="1">
        <v>2017</v>
      </c>
      <c r="C1180" s="39">
        <v>5.14684693721281E-3</v>
      </c>
      <c r="D1180" s="83">
        <v>1.1200000000000002E-2</v>
      </c>
    </row>
    <row r="1181" spans="1:4" ht="12.5" x14ac:dyDescent="0.25">
      <c r="A1181" s="38">
        <v>42878</v>
      </c>
      <c r="B1181" s="1">
        <v>2017</v>
      </c>
      <c r="C1181" s="39">
        <v>1.8362259042573701E-3</v>
      </c>
      <c r="D1181" s="83">
        <v>1.1399999999999999E-2</v>
      </c>
    </row>
    <row r="1182" spans="1:4" ht="12.5" x14ac:dyDescent="0.25">
      <c r="A1182" s="38">
        <v>42879</v>
      </c>
      <c r="B1182" s="1">
        <v>2017</v>
      </c>
      <c r="C1182" s="39">
        <v>2.4860459084413127E-3</v>
      </c>
      <c r="D1182" s="83">
        <v>1.18E-2</v>
      </c>
    </row>
    <row r="1183" spans="1:4" ht="12.5" x14ac:dyDescent="0.25">
      <c r="A1183" s="38">
        <v>42880</v>
      </c>
      <c r="B1183" s="1">
        <v>2017</v>
      </c>
      <c r="C1183" s="39">
        <v>4.4320390592464875E-3</v>
      </c>
      <c r="D1183" s="83">
        <v>1.1599999999999999E-2</v>
      </c>
    </row>
    <row r="1184" spans="1:4" ht="12.5" x14ac:dyDescent="0.25">
      <c r="A1184" s="38">
        <v>42881</v>
      </c>
      <c r="B1184" s="1">
        <v>2017</v>
      </c>
      <c r="C1184" s="39">
        <v>3.1050179408999626E-4</v>
      </c>
      <c r="D1184" s="83">
        <v>1.17E-2</v>
      </c>
    </row>
    <row r="1185" spans="1:4" ht="12.5" x14ac:dyDescent="0.25">
      <c r="A1185" s="38">
        <v>42885</v>
      </c>
      <c r="B1185" s="1">
        <v>2017</v>
      </c>
      <c r="C1185" s="39">
        <v>-1.205286007825416E-3</v>
      </c>
      <c r="D1185" s="83">
        <v>1.1599999999999999E-2</v>
      </c>
    </row>
    <row r="1186" spans="1:4" ht="12.5" x14ac:dyDescent="0.25">
      <c r="A1186" s="38">
        <v>42886</v>
      </c>
      <c r="B1186" s="1">
        <v>2017</v>
      </c>
      <c r="C1186" s="39">
        <v>-4.6013129062012688E-4</v>
      </c>
      <c r="D1186" s="83">
        <v>1.17E-2</v>
      </c>
    </row>
    <row r="1187" spans="1:4" ht="12.5" x14ac:dyDescent="0.25">
      <c r="A1187" s="38">
        <v>42887</v>
      </c>
      <c r="B1187" s="1">
        <v>2017</v>
      </c>
      <c r="C1187" s="39">
        <v>7.5425917183000596E-3</v>
      </c>
      <c r="D1187" s="83">
        <v>1.1599999999999999E-2</v>
      </c>
    </row>
    <row r="1188" spans="1:4" ht="12.5" x14ac:dyDescent="0.25">
      <c r="A1188" s="38">
        <v>42888</v>
      </c>
      <c r="B1188" s="1">
        <v>2017</v>
      </c>
      <c r="C1188" s="39">
        <v>3.7008707032855424E-3</v>
      </c>
      <c r="D1188" s="83">
        <v>1.1599999999999999E-2</v>
      </c>
    </row>
    <row r="1189" spans="1:4" ht="12.5" x14ac:dyDescent="0.25">
      <c r="A1189" s="38">
        <v>42891</v>
      </c>
      <c r="B1189" s="1">
        <v>2017</v>
      </c>
      <c r="C1189" s="39">
        <v>-1.2184192007356274E-3</v>
      </c>
      <c r="D1189" s="83">
        <v>1.1599999999999999E-2</v>
      </c>
    </row>
    <row r="1190" spans="1:4" ht="12.5" x14ac:dyDescent="0.25">
      <c r="A1190" s="38">
        <v>42892</v>
      </c>
      <c r="B1190" s="1">
        <v>2017</v>
      </c>
      <c r="C1190" s="39">
        <v>-2.7829007381501205E-3</v>
      </c>
      <c r="D1190" s="83">
        <v>1.1599999999999999E-2</v>
      </c>
    </row>
    <row r="1191" spans="1:4" ht="12.5" x14ac:dyDescent="0.25">
      <c r="A1191" s="38">
        <v>42893</v>
      </c>
      <c r="B1191" s="1">
        <v>2017</v>
      </c>
      <c r="C1191" s="39">
        <v>1.5671051049044751E-3</v>
      </c>
      <c r="D1191" s="83">
        <v>1.17E-2</v>
      </c>
    </row>
    <row r="1192" spans="1:4" ht="12.5" x14ac:dyDescent="0.25">
      <c r="A1192" s="38">
        <v>42894</v>
      </c>
      <c r="B1192" s="1">
        <v>2017</v>
      </c>
      <c r="C1192" s="39">
        <v>2.6710883611008482E-4</v>
      </c>
      <c r="D1192" s="83">
        <v>1.1899999999999999E-2</v>
      </c>
    </row>
    <row r="1193" spans="1:4" ht="12.5" x14ac:dyDescent="0.25">
      <c r="A1193" s="38">
        <v>42895</v>
      </c>
      <c r="B1193" s="1">
        <v>2017</v>
      </c>
      <c r="C1193" s="39">
        <v>-8.3032584781852277E-4</v>
      </c>
      <c r="D1193" s="83">
        <v>1.2E-2</v>
      </c>
    </row>
    <row r="1194" spans="1:4" ht="12.5" x14ac:dyDescent="0.25">
      <c r="A1194" s="38">
        <v>42898</v>
      </c>
      <c r="B1194" s="1">
        <v>2017</v>
      </c>
      <c r="C1194" s="39">
        <v>-9.7919023038320948E-4</v>
      </c>
      <c r="D1194" s="83">
        <v>1.1899999999999999E-2</v>
      </c>
    </row>
    <row r="1195" spans="1:4" ht="12.5" x14ac:dyDescent="0.25">
      <c r="A1195" s="38">
        <v>42899</v>
      </c>
      <c r="B1195" s="1">
        <v>2017</v>
      </c>
      <c r="C1195" s="39">
        <v>4.501274608283941E-3</v>
      </c>
      <c r="D1195" s="83">
        <v>1.2200000000000001E-2</v>
      </c>
    </row>
    <row r="1196" spans="1:4" ht="12.5" x14ac:dyDescent="0.25">
      <c r="A1196" s="38">
        <v>42900</v>
      </c>
      <c r="B1196" s="1">
        <v>2017</v>
      </c>
      <c r="C1196" s="39">
        <v>-9.962549022444363E-4</v>
      </c>
      <c r="D1196" s="83">
        <v>1.2E-2</v>
      </c>
    </row>
    <row r="1197" spans="1:4" ht="12.5" x14ac:dyDescent="0.25">
      <c r="A1197" s="38">
        <v>42901</v>
      </c>
      <c r="B1197" s="1">
        <v>2017</v>
      </c>
      <c r="C1197" s="39">
        <v>-2.2421257837553104E-3</v>
      </c>
      <c r="D1197" s="83">
        <v>1.21E-2</v>
      </c>
    </row>
    <row r="1198" spans="1:4" ht="12.5" x14ac:dyDescent="0.25">
      <c r="A1198" s="38">
        <v>42902</v>
      </c>
      <c r="B1198" s="1">
        <v>2017</v>
      </c>
      <c r="C1198" s="39">
        <v>2.8362322694394307E-4</v>
      </c>
      <c r="D1198" s="83">
        <v>1.21E-2</v>
      </c>
    </row>
    <row r="1199" spans="1:4" ht="12.5" x14ac:dyDescent="0.25">
      <c r="A1199" s="38">
        <v>42905</v>
      </c>
      <c r="B1199" s="1">
        <v>2017</v>
      </c>
      <c r="C1199" s="39">
        <v>8.3125589925565676E-3</v>
      </c>
      <c r="D1199" s="83">
        <v>1.2200000000000001E-2</v>
      </c>
    </row>
    <row r="1200" spans="1:4" ht="12.5" x14ac:dyDescent="0.25">
      <c r="A1200" s="38">
        <v>42906</v>
      </c>
      <c r="B1200" s="1">
        <v>2017</v>
      </c>
      <c r="C1200" s="39">
        <v>-6.7191883898731087E-3</v>
      </c>
      <c r="D1200" s="83">
        <v>1.2200000000000001E-2</v>
      </c>
    </row>
    <row r="1201" spans="1:4" ht="12.5" x14ac:dyDescent="0.25">
      <c r="A1201" s="38">
        <v>42907</v>
      </c>
      <c r="B1201" s="1">
        <v>2017</v>
      </c>
      <c r="C1201" s="39">
        <v>-5.8284627643293246E-4</v>
      </c>
      <c r="D1201" s="83">
        <v>1.2200000000000001E-2</v>
      </c>
    </row>
    <row r="1202" spans="1:4" ht="12.5" x14ac:dyDescent="0.25">
      <c r="A1202" s="38">
        <v>42908</v>
      </c>
      <c r="B1202" s="1">
        <v>2017</v>
      </c>
      <c r="C1202" s="39">
        <v>-4.5584186772818001E-4</v>
      </c>
      <c r="D1202" s="83">
        <v>1.2200000000000001E-2</v>
      </c>
    </row>
    <row r="1203" spans="1:4" ht="12.5" x14ac:dyDescent="0.25">
      <c r="A1203" s="38">
        <v>42909</v>
      </c>
      <c r="B1203" s="1">
        <v>2017</v>
      </c>
      <c r="C1203" s="39">
        <v>1.5596785299304831E-3</v>
      </c>
      <c r="D1203" s="83">
        <v>1.21E-2</v>
      </c>
    </row>
    <row r="1204" spans="1:4" ht="12.5" x14ac:dyDescent="0.25">
      <c r="A1204" s="38">
        <v>42912</v>
      </c>
      <c r="B1204" s="1">
        <v>2017</v>
      </c>
      <c r="C1204" s="39">
        <v>3.157439383918202E-4</v>
      </c>
      <c r="D1204" s="83">
        <v>1.2E-2</v>
      </c>
    </row>
    <row r="1205" spans="1:4" ht="12.5" x14ac:dyDescent="0.25">
      <c r="A1205" s="38">
        <v>42913</v>
      </c>
      <c r="B1205" s="1">
        <v>2017</v>
      </c>
      <c r="C1205" s="39">
        <v>-8.1055101118562012E-3</v>
      </c>
      <c r="D1205" s="83">
        <v>1.2200000000000001E-2</v>
      </c>
    </row>
    <row r="1206" spans="1:4" ht="12.5" x14ac:dyDescent="0.25">
      <c r="A1206" s="38">
        <v>42914</v>
      </c>
      <c r="B1206" s="1">
        <v>2017</v>
      </c>
      <c r="C1206" s="39">
        <v>8.7694772165970627E-3</v>
      </c>
      <c r="D1206" s="83">
        <v>1.21E-2</v>
      </c>
    </row>
    <row r="1207" spans="1:4" ht="12.5" x14ac:dyDescent="0.25">
      <c r="A1207" s="38">
        <v>42915</v>
      </c>
      <c r="B1207" s="1">
        <v>2017</v>
      </c>
      <c r="C1207" s="39">
        <v>-8.6372206717718336E-3</v>
      </c>
      <c r="D1207" s="83">
        <v>1.23E-2</v>
      </c>
    </row>
    <row r="1208" spans="1:4" ht="12.5" x14ac:dyDescent="0.25">
      <c r="A1208" s="38">
        <v>42916</v>
      </c>
      <c r="B1208" s="1">
        <v>2017</v>
      </c>
      <c r="C1208" s="39">
        <v>1.532073698797482E-3</v>
      </c>
      <c r="D1208" s="83">
        <v>1.24E-2</v>
      </c>
    </row>
    <row r="1209" spans="1:4" ht="12.5" x14ac:dyDescent="0.25">
      <c r="A1209" s="38">
        <v>42919</v>
      </c>
      <c r="B1209" s="1">
        <v>2017</v>
      </c>
      <c r="C1209" s="39">
        <v>2.3081276913972876E-3</v>
      </c>
      <c r="D1209" s="83">
        <v>1.24E-2</v>
      </c>
    </row>
    <row r="1210" spans="1:4" ht="12.5" x14ac:dyDescent="0.25">
      <c r="A1210" s="38">
        <v>42921</v>
      </c>
      <c r="B1210" s="1">
        <v>2017</v>
      </c>
      <c r="C1210" s="39">
        <v>1.4522119983846045E-3</v>
      </c>
      <c r="D1210" s="83">
        <v>1.24E-2</v>
      </c>
    </row>
    <row r="1211" spans="1:4" ht="12.5" x14ac:dyDescent="0.25">
      <c r="A1211" s="38">
        <v>42922</v>
      </c>
      <c r="B1211" s="1">
        <v>2017</v>
      </c>
      <c r="C1211" s="39">
        <v>-9.4129712485487432E-3</v>
      </c>
      <c r="D1211" s="83">
        <v>1.23E-2</v>
      </c>
    </row>
    <row r="1212" spans="1:4" ht="12.5" x14ac:dyDescent="0.25">
      <c r="A1212" s="38">
        <v>42923</v>
      </c>
      <c r="B1212" s="1">
        <v>2017</v>
      </c>
      <c r="C1212" s="39">
        <v>6.3827407569568501E-3</v>
      </c>
      <c r="D1212" s="83">
        <v>1.2200000000000001E-2</v>
      </c>
    </row>
    <row r="1213" spans="1:4" ht="12.5" x14ac:dyDescent="0.25">
      <c r="A1213" s="38">
        <v>42926</v>
      </c>
      <c r="B1213" s="1">
        <v>2017</v>
      </c>
      <c r="C1213" s="39">
        <v>9.2733607738550183E-4</v>
      </c>
      <c r="D1213" s="83">
        <v>1.23E-2</v>
      </c>
    </row>
    <row r="1214" spans="1:4" ht="12.5" x14ac:dyDescent="0.25">
      <c r="A1214" s="38">
        <v>42927</v>
      </c>
      <c r="B1214" s="1">
        <v>2017</v>
      </c>
      <c r="C1214" s="39">
        <v>-7.8302730584169154E-4</v>
      </c>
      <c r="D1214" s="83">
        <v>1.2E-2</v>
      </c>
    </row>
    <row r="1215" spans="1:4" ht="12.5" x14ac:dyDescent="0.25">
      <c r="A1215" s="38">
        <v>42928</v>
      </c>
      <c r="B1215" s="1">
        <v>2017</v>
      </c>
      <c r="C1215" s="39">
        <v>7.2790630263669361E-3</v>
      </c>
      <c r="D1215" s="83">
        <v>1.21E-2</v>
      </c>
    </row>
    <row r="1216" spans="1:4" ht="12.5" x14ac:dyDescent="0.25">
      <c r="A1216" s="38">
        <v>42929</v>
      </c>
      <c r="B1216" s="1">
        <v>2017</v>
      </c>
      <c r="C1216" s="39">
        <v>1.8727975574500866E-3</v>
      </c>
      <c r="D1216" s="83">
        <v>1.23E-2</v>
      </c>
    </row>
    <row r="1217" spans="1:4" ht="12.5" x14ac:dyDescent="0.25">
      <c r="A1217" s="38">
        <v>42930</v>
      </c>
      <c r="B1217" s="1">
        <v>2017</v>
      </c>
      <c r="C1217" s="39">
        <v>4.6626401441430309E-3</v>
      </c>
      <c r="D1217" s="83">
        <v>1.2200000000000001E-2</v>
      </c>
    </row>
    <row r="1218" spans="1:4" ht="12.5" x14ac:dyDescent="0.25">
      <c r="A1218" s="38">
        <v>42933</v>
      </c>
      <c r="B1218" s="1">
        <v>2017</v>
      </c>
      <c r="C1218" s="39">
        <v>-5.2862612116695394E-5</v>
      </c>
      <c r="D1218" s="83">
        <v>1.2200000000000001E-2</v>
      </c>
    </row>
    <row r="1219" spans="1:4" ht="12.5" x14ac:dyDescent="0.25">
      <c r="A1219" s="38">
        <v>42934</v>
      </c>
      <c r="B1219" s="1">
        <v>2017</v>
      </c>
      <c r="C1219" s="39">
        <v>5.9759135880759124E-4</v>
      </c>
      <c r="D1219" s="83">
        <v>1.1899999999999999E-2</v>
      </c>
    </row>
    <row r="1220" spans="1:4" ht="12.5" x14ac:dyDescent="0.25">
      <c r="A1220" s="38">
        <v>42935</v>
      </c>
      <c r="B1220" s="1">
        <v>2017</v>
      </c>
      <c r="C1220" s="39">
        <v>5.3582702920709109E-3</v>
      </c>
      <c r="D1220" s="83">
        <v>1.23E-2</v>
      </c>
    </row>
    <row r="1221" spans="1:4" ht="12.5" x14ac:dyDescent="0.25">
      <c r="A1221" s="38">
        <v>42936</v>
      </c>
      <c r="B1221" s="1">
        <v>2017</v>
      </c>
      <c r="C1221" s="39">
        <v>-1.5361976712352472E-4</v>
      </c>
      <c r="D1221" s="83">
        <v>1.2200000000000001E-2</v>
      </c>
    </row>
    <row r="1222" spans="1:4" ht="12.5" x14ac:dyDescent="0.25">
      <c r="A1222" s="38">
        <v>42937</v>
      </c>
      <c r="B1222" s="1">
        <v>2017</v>
      </c>
      <c r="C1222" s="39">
        <v>-3.6797486863832021E-4</v>
      </c>
      <c r="D1222" s="83">
        <v>1.2200000000000001E-2</v>
      </c>
    </row>
    <row r="1223" spans="1:4" ht="12.5" x14ac:dyDescent="0.25">
      <c r="A1223" s="38">
        <v>42940</v>
      </c>
      <c r="B1223" s="1">
        <v>2017</v>
      </c>
      <c r="C1223" s="39">
        <v>-1.0642496123316407E-3</v>
      </c>
      <c r="D1223" s="83">
        <v>1.23E-2</v>
      </c>
    </row>
    <row r="1224" spans="1:4" ht="12.5" x14ac:dyDescent="0.25">
      <c r="A1224" s="38">
        <v>42941</v>
      </c>
      <c r="B1224" s="1">
        <v>2017</v>
      </c>
      <c r="C1224" s="39">
        <v>2.9189192431246041E-3</v>
      </c>
      <c r="D1224" s="83">
        <v>1.24E-2</v>
      </c>
    </row>
    <row r="1225" spans="1:4" ht="12.5" x14ac:dyDescent="0.25">
      <c r="A1225" s="38">
        <v>42942</v>
      </c>
      <c r="B1225" s="1">
        <v>2017</v>
      </c>
      <c r="C1225" s="39">
        <v>2.8254516874271819E-4</v>
      </c>
      <c r="D1225" s="83">
        <v>1.23E-2</v>
      </c>
    </row>
    <row r="1226" spans="1:4" ht="12.5" x14ac:dyDescent="0.25">
      <c r="A1226" s="38">
        <v>42943</v>
      </c>
      <c r="B1226" s="1">
        <v>2017</v>
      </c>
      <c r="C1226" s="39">
        <v>-9.7309854748828207E-4</v>
      </c>
      <c r="D1226" s="83">
        <v>1.2200000000000001E-2</v>
      </c>
    </row>
    <row r="1227" spans="1:4" ht="12.5" x14ac:dyDescent="0.25">
      <c r="A1227" s="38">
        <v>42944</v>
      </c>
      <c r="B1227" s="1">
        <v>2017</v>
      </c>
      <c r="C1227" s="39">
        <v>-1.3420867417742238E-3</v>
      </c>
      <c r="D1227" s="83">
        <v>1.2200000000000001E-2</v>
      </c>
    </row>
    <row r="1228" spans="1:4" ht="12.5" x14ac:dyDescent="0.25">
      <c r="A1228" s="38">
        <v>42947</v>
      </c>
      <c r="B1228" s="1">
        <v>2017</v>
      </c>
      <c r="C1228" s="39">
        <v>-7.2839109727374364E-4</v>
      </c>
      <c r="D1228" s="83">
        <v>1.23E-2</v>
      </c>
    </row>
    <row r="1229" spans="1:4" ht="12.5" x14ac:dyDescent="0.25">
      <c r="A1229" s="38">
        <v>42948</v>
      </c>
      <c r="B1229" s="1">
        <v>2017</v>
      </c>
      <c r="C1229" s="39">
        <v>2.4461011054493871E-3</v>
      </c>
      <c r="D1229" s="83">
        <v>1.2200000000000001E-2</v>
      </c>
    </row>
    <row r="1230" spans="1:4" ht="12.5" x14ac:dyDescent="0.25">
      <c r="A1230" s="38">
        <v>42949</v>
      </c>
      <c r="B1230" s="1">
        <v>2017</v>
      </c>
      <c r="C1230" s="39">
        <v>4.9253925160855719E-4</v>
      </c>
      <c r="D1230" s="83">
        <v>1.24E-2</v>
      </c>
    </row>
    <row r="1231" spans="1:4" ht="12.5" x14ac:dyDescent="0.25">
      <c r="A1231" s="38">
        <v>42950</v>
      </c>
      <c r="B1231" s="1">
        <v>2017</v>
      </c>
      <c r="C1231" s="39">
        <v>-2.1859786914876496E-3</v>
      </c>
      <c r="D1231" s="83">
        <v>1.2200000000000001E-2</v>
      </c>
    </row>
    <row r="1232" spans="1:4" ht="12.5" x14ac:dyDescent="0.25">
      <c r="A1232" s="38">
        <v>42951</v>
      </c>
      <c r="B1232" s="1">
        <v>2017</v>
      </c>
      <c r="C1232" s="39">
        <v>1.887254323046072E-3</v>
      </c>
      <c r="D1232" s="83">
        <v>1.23E-2</v>
      </c>
    </row>
    <row r="1233" spans="1:4" ht="12.5" x14ac:dyDescent="0.25">
      <c r="A1233" s="38">
        <v>42954</v>
      </c>
      <c r="B1233" s="1">
        <v>2017</v>
      </c>
      <c r="C1233" s="39">
        <v>1.6459116133836385E-3</v>
      </c>
      <c r="D1233" s="83">
        <v>1.2200000000000001E-2</v>
      </c>
    </row>
    <row r="1234" spans="1:4" ht="12.5" x14ac:dyDescent="0.25">
      <c r="A1234" s="38">
        <v>42955</v>
      </c>
      <c r="B1234" s="1">
        <v>2017</v>
      </c>
      <c r="C1234" s="39">
        <v>-2.41735609047731E-3</v>
      </c>
      <c r="D1234" s="83">
        <v>1.24E-2</v>
      </c>
    </row>
    <row r="1235" spans="1:4" ht="12.5" x14ac:dyDescent="0.25">
      <c r="A1235" s="38">
        <v>42956</v>
      </c>
      <c r="B1235" s="1">
        <v>2017</v>
      </c>
      <c r="C1235" s="39">
        <v>-3.6371425392981165E-4</v>
      </c>
      <c r="D1235" s="83">
        <v>1.21E-2</v>
      </c>
    </row>
    <row r="1236" spans="1:4" ht="12.5" x14ac:dyDescent="0.25">
      <c r="A1236" s="38">
        <v>42957</v>
      </c>
      <c r="B1236" s="1">
        <v>2017</v>
      </c>
      <c r="C1236" s="39">
        <v>-1.4580194485226952E-2</v>
      </c>
      <c r="D1236" s="83">
        <v>1.2200000000000001E-2</v>
      </c>
    </row>
    <row r="1237" spans="1:4" ht="12.5" x14ac:dyDescent="0.25">
      <c r="A1237" s="38">
        <v>42958</v>
      </c>
      <c r="B1237" s="1">
        <v>2017</v>
      </c>
      <c r="C1237" s="39">
        <v>1.2747131060238811E-3</v>
      </c>
      <c r="D1237" s="83">
        <v>1.21E-2</v>
      </c>
    </row>
    <row r="1238" spans="1:4" ht="12.5" x14ac:dyDescent="0.25">
      <c r="A1238" s="38">
        <v>42961</v>
      </c>
      <c r="B1238" s="1">
        <v>2017</v>
      </c>
      <c r="C1238" s="39">
        <v>9.9936436037592596E-3</v>
      </c>
      <c r="D1238" s="83">
        <v>1.23E-2</v>
      </c>
    </row>
    <row r="1239" spans="1:4" ht="12.5" x14ac:dyDescent="0.25">
      <c r="A1239" s="38">
        <v>42962</v>
      </c>
      <c r="B1239" s="1">
        <v>2017</v>
      </c>
      <c r="C1239" s="39">
        <v>-4.9894026935336125E-4</v>
      </c>
      <c r="D1239" s="83">
        <v>1.23E-2</v>
      </c>
    </row>
    <row r="1240" spans="1:4" ht="12.5" x14ac:dyDescent="0.25">
      <c r="A1240" s="38">
        <v>42963</v>
      </c>
      <c r="B1240" s="1">
        <v>2017</v>
      </c>
      <c r="C1240" s="39">
        <v>1.4190955851406412E-3</v>
      </c>
      <c r="D1240" s="83">
        <v>1.24E-2</v>
      </c>
    </row>
    <row r="1241" spans="1:4" ht="12.5" x14ac:dyDescent="0.25">
      <c r="A1241" s="38">
        <v>42964</v>
      </c>
      <c r="B1241" s="1">
        <v>2017</v>
      </c>
      <c r="C1241" s="39">
        <v>-1.5557302982010086E-2</v>
      </c>
      <c r="D1241" s="83">
        <v>1.24E-2</v>
      </c>
    </row>
    <row r="1242" spans="1:4" ht="12.5" x14ac:dyDescent="0.25">
      <c r="A1242" s="38">
        <v>42965</v>
      </c>
      <c r="B1242" s="1">
        <v>2017</v>
      </c>
      <c r="C1242" s="39">
        <v>-1.8370697733361559E-3</v>
      </c>
      <c r="D1242" s="83">
        <v>1.24E-2</v>
      </c>
    </row>
    <row r="1243" spans="1:4" ht="12.5" x14ac:dyDescent="0.25">
      <c r="A1243" s="38">
        <v>42968</v>
      </c>
      <c r="B1243" s="1">
        <v>2017</v>
      </c>
      <c r="C1243" s="39">
        <v>1.1619475876316547E-3</v>
      </c>
      <c r="D1243" s="83">
        <v>1.23E-2</v>
      </c>
    </row>
    <row r="1244" spans="1:4" ht="12.5" x14ac:dyDescent="0.25">
      <c r="A1244" s="38">
        <v>42969</v>
      </c>
      <c r="B1244" s="1">
        <v>2017</v>
      </c>
      <c r="C1244" s="39">
        <v>9.8917395364131917E-3</v>
      </c>
      <c r="D1244" s="83">
        <v>1.24E-2</v>
      </c>
    </row>
    <row r="1245" spans="1:4" ht="12.5" x14ac:dyDescent="0.25">
      <c r="A1245" s="38">
        <v>42970</v>
      </c>
      <c r="B1245" s="1">
        <v>2017</v>
      </c>
      <c r="C1245" s="39">
        <v>-3.459582133507087E-3</v>
      </c>
      <c r="D1245" s="83">
        <v>1.2200000000000001E-2</v>
      </c>
    </row>
    <row r="1246" spans="1:4" ht="12.5" x14ac:dyDescent="0.25">
      <c r="A1246" s="38">
        <v>42971</v>
      </c>
      <c r="B1246" s="1">
        <v>2017</v>
      </c>
      <c r="C1246" s="39">
        <v>-2.0765887523938203E-3</v>
      </c>
      <c r="D1246" s="83">
        <v>1.23E-2</v>
      </c>
    </row>
    <row r="1247" spans="1:4" ht="12.5" x14ac:dyDescent="0.25">
      <c r="A1247" s="38">
        <v>42972</v>
      </c>
      <c r="B1247" s="1">
        <v>2017</v>
      </c>
      <c r="C1247" s="39">
        <v>1.671439670407706E-3</v>
      </c>
      <c r="D1247" s="83">
        <v>1.23E-2</v>
      </c>
    </row>
    <row r="1248" spans="1:4" ht="12.5" x14ac:dyDescent="0.25">
      <c r="A1248" s="38">
        <v>42975</v>
      </c>
      <c r="B1248" s="1">
        <v>2017</v>
      </c>
      <c r="C1248" s="39">
        <v>4.869774552017658E-4</v>
      </c>
      <c r="D1248" s="83">
        <v>1.24E-2</v>
      </c>
    </row>
    <row r="1249" spans="1:4" ht="12.5" x14ac:dyDescent="0.25">
      <c r="A1249" s="38">
        <v>42976</v>
      </c>
      <c r="B1249" s="1">
        <v>2017</v>
      </c>
      <c r="C1249" s="39">
        <v>8.4244280665693428E-4</v>
      </c>
      <c r="D1249" s="83">
        <v>1.23E-2</v>
      </c>
    </row>
    <row r="1250" spans="1:4" ht="12.5" x14ac:dyDescent="0.25">
      <c r="A1250" s="38">
        <v>42977</v>
      </c>
      <c r="B1250" s="1">
        <v>2017</v>
      </c>
      <c r="C1250" s="39">
        <v>4.6045159851196751E-3</v>
      </c>
      <c r="D1250" s="83">
        <v>1.23E-2</v>
      </c>
    </row>
    <row r="1251" spans="1:4" ht="12.5" x14ac:dyDescent="0.25">
      <c r="A1251" s="38">
        <v>42978</v>
      </c>
      <c r="B1251" s="1">
        <v>2017</v>
      </c>
      <c r="C1251" s="39">
        <v>5.704748858195643E-3</v>
      </c>
      <c r="D1251" s="83">
        <v>1.23E-2</v>
      </c>
    </row>
    <row r="1252" spans="1:4" ht="12.5" x14ac:dyDescent="0.25">
      <c r="A1252" s="38">
        <v>42979</v>
      </c>
      <c r="B1252" s="1">
        <v>2017</v>
      </c>
      <c r="C1252" s="39">
        <v>1.9805188155972674E-3</v>
      </c>
      <c r="D1252" s="83">
        <v>1.24E-2</v>
      </c>
    </row>
    <row r="1253" spans="1:4" ht="12.5" x14ac:dyDescent="0.25">
      <c r="A1253" s="38">
        <v>42983</v>
      </c>
      <c r="B1253" s="1">
        <v>2017</v>
      </c>
      <c r="C1253" s="39">
        <v>-7.5794785683446272E-3</v>
      </c>
      <c r="D1253" s="83">
        <v>1.23E-2</v>
      </c>
    </row>
    <row r="1254" spans="1:4" ht="12.5" x14ac:dyDescent="0.25">
      <c r="A1254" s="38">
        <v>42984</v>
      </c>
      <c r="B1254" s="1">
        <v>2017</v>
      </c>
      <c r="C1254" s="39">
        <v>3.1238663821462308E-3</v>
      </c>
      <c r="D1254" s="83">
        <v>1.24E-2</v>
      </c>
    </row>
    <row r="1255" spans="1:4" ht="12.5" x14ac:dyDescent="0.25">
      <c r="A1255" s="38">
        <v>42985</v>
      </c>
      <c r="B1255" s="1">
        <v>2017</v>
      </c>
      <c r="C1255" s="39">
        <v>-1.7847581700066779E-4</v>
      </c>
      <c r="D1255" s="83">
        <v>1.21E-2</v>
      </c>
    </row>
    <row r="1256" spans="1:4" ht="12.5" x14ac:dyDescent="0.25">
      <c r="A1256" s="38">
        <v>42986</v>
      </c>
      <c r="B1256" s="1">
        <v>2017</v>
      </c>
      <c r="C1256" s="39">
        <v>-1.4898927557054817E-3</v>
      </c>
      <c r="D1256" s="83">
        <v>1.2200000000000001E-2</v>
      </c>
    </row>
    <row r="1257" spans="1:4" ht="12.5" x14ac:dyDescent="0.25">
      <c r="A1257" s="38">
        <v>42989</v>
      </c>
      <c r="B1257" s="1">
        <v>2017</v>
      </c>
      <c r="C1257" s="39">
        <v>1.0780904250841916E-2</v>
      </c>
      <c r="D1257" s="83">
        <v>1.24E-2</v>
      </c>
    </row>
    <row r="1258" spans="1:4" ht="12.5" x14ac:dyDescent="0.25">
      <c r="A1258" s="38">
        <v>42990</v>
      </c>
      <c r="B1258" s="1">
        <v>2017</v>
      </c>
      <c r="C1258" s="39">
        <v>3.3583535924836664E-3</v>
      </c>
      <c r="D1258" s="83">
        <v>1.2700000000000001E-2</v>
      </c>
    </row>
    <row r="1259" spans="1:4" ht="12.5" x14ac:dyDescent="0.25">
      <c r="A1259" s="38">
        <v>42991</v>
      </c>
      <c r="B1259" s="1">
        <v>2017</v>
      </c>
      <c r="C1259" s="39">
        <v>7.5677951898545429E-4</v>
      </c>
      <c r="D1259" s="83">
        <v>1.2700000000000001E-2</v>
      </c>
    </row>
    <row r="1260" spans="1:4" ht="12.5" x14ac:dyDescent="0.25">
      <c r="A1260" s="38">
        <v>42992</v>
      </c>
      <c r="B1260" s="1">
        <v>2017</v>
      </c>
      <c r="C1260" s="39">
        <v>-1.1013239025146775E-3</v>
      </c>
      <c r="D1260" s="83">
        <v>1.2800000000000001E-2</v>
      </c>
    </row>
    <row r="1261" spans="1:4" ht="12.5" x14ac:dyDescent="0.25">
      <c r="A1261" s="38">
        <v>42993</v>
      </c>
      <c r="B1261" s="1">
        <v>2017</v>
      </c>
      <c r="C1261" s="39">
        <v>1.8455323152087293E-3</v>
      </c>
      <c r="D1261" s="83">
        <v>1.3000000000000001E-2</v>
      </c>
    </row>
    <row r="1262" spans="1:4" ht="12.5" x14ac:dyDescent="0.25">
      <c r="A1262" s="38">
        <v>42996</v>
      </c>
      <c r="B1262" s="1">
        <v>2017</v>
      </c>
      <c r="C1262" s="39">
        <v>1.454807314799407E-3</v>
      </c>
      <c r="D1262" s="83">
        <v>1.3000000000000001E-2</v>
      </c>
    </row>
    <row r="1263" spans="1:4" ht="12.5" x14ac:dyDescent="0.25">
      <c r="A1263" s="38">
        <v>42997</v>
      </c>
      <c r="B1263" s="1">
        <v>2017</v>
      </c>
      <c r="C1263" s="39">
        <v>1.1096653781502376E-3</v>
      </c>
      <c r="D1263" s="83">
        <v>1.3100000000000001E-2</v>
      </c>
    </row>
    <row r="1264" spans="1:4" ht="12.5" x14ac:dyDescent="0.25">
      <c r="A1264" s="38">
        <v>42998</v>
      </c>
      <c r="B1264" s="1">
        <v>2017</v>
      </c>
      <c r="C1264" s="39">
        <v>6.3411163685643339E-4</v>
      </c>
      <c r="D1264" s="83">
        <v>1.3200000000000002E-2</v>
      </c>
    </row>
    <row r="1265" spans="1:4" ht="12.5" x14ac:dyDescent="0.25">
      <c r="A1265" s="38">
        <v>42999</v>
      </c>
      <c r="B1265" s="1">
        <v>2017</v>
      </c>
      <c r="C1265" s="39">
        <v>-3.0506088934585734E-3</v>
      </c>
      <c r="D1265" s="83">
        <v>1.3100000000000001E-2</v>
      </c>
    </row>
    <row r="1266" spans="1:4" ht="12.5" x14ac:dyDescent="0.25">
      <c r="A1266" s="38">
        <v>43000</v>
      </c>
      <c r="B1266" s="1">
        <v>2017</v>
      </c>
      <c r="C1266" s="39">
        <v>6.4763475664636797E-4</v>
      </c>
      <c r="D1266" s="83">
        <v>1.3000000000000001E-2</v>
      </c>
    </row>
    <row r="1267" spans="1:4" ht="12.5" x14ac:dyDescent="0.25">
      <c r="A1267" s="38">
        <v>43003</v>
      </c>
      <c r="B1267" s="1">
        <v>2017</v>
      </c>
      <c r="C1267" s="39">
        <v>-2.2244992049246771E-3</v>
      </c>
      <c r="D1267" s="83">
        <v>1.3000000000000001E-2</v>
      </c>
    </row>
    <row r="1268" spans="1:4" ht="12.5" x14ac:dyDescent="0.25">
      <c r="A1268" s="38">
        <v>43004</v>
      </c>
      <c r="B1268" s="1">
        <v>2017</v>
      </c>
      <c r="C1268" s="39">
        <v>7.2093721869792582E-5</v>
      </c>
      <c r="D1268" s="83">
        <v>1.3100000000000001E-2</v>
      </c>
    </row>
    <row r="1269" spans="1:4" ht="12.5" x14ac:dyDescent="0.25">
      <c r="A1269" s="38">
        <v>43005</v>
      </c>
      <c r="B1269" s="1">
        <v>2017</v>
      </c>
      <c r="C1269" s="39">
        <v>4.0768420216074665E-3</v>
      </c>
      <c r="D1269" s="83">
        <v>1.3300000000000001E-2</v>
      </c>
    </row>
    <row r="1270" spans="1:4" ht="12.5" x14ac:dyDescent="0.25">
      <c r="A1270" s="38">
        <v>43006</v>
      </c>
      <c r="B1270" s="1">
        <v>2017</v>
      </c>
      <c r="C1270" s="39">
        <v>1.2038828664962132E-3</v>
      </c>
      <c r="D1270" s="83">
        <v>1.3100000000000001E-2</v>
      </c>
    </row>
    <row r="1271" spans="1:4" ht="12.5" x14ac:dyDescent="0.25">
      <c r="A1271" s="38">
        <v>43007</v>
      </c>
      <c r="B1271" s="1">
        <v>2017</v>
      </c>
      <c r="C1271" s="39">
        <v>3.6982437735080622E-3</v>
      </c>
      <c r="D1271" s="83">
        <v>1.3100000000000001E-2</v>
      </c>
    </row>
    <row r="1272" spans="1:4" ht="12.5" x14ac:dyDescent="0.25">
      <c r="A1272" s="38">
        <v>43010</v>
      </c>
      <c r="B1272" s="1">
        <v>2017</v>
      </c>
      <c r="C1272" s="39">
        <v>3.8665151329828713E-3</v>
      </c>
      <c r="D1272" s="83">
        <v>1.3100000000000001E-2</v>
      </c>
    </row>
    <row r="1273" spans="1:4" ht="12.5" x14ac:dyDescent="0.25">
      <c r="A1273" s="38">
        <v>43011</v>
      </c>
      <c r="B1273" s="1">
        <v>2017</v>
      </c>
      <c r="C1273" s="39">
        <v>2.1565266962995347E-3</v>
      </c>
      <c r="D1273" s="83">
        <v>1.3200000000000002E-2</v>
      </c>
    </row>
    <row r="1274" spans="1:4" ht="12.5" x14ac:dyDescent="0.25">
      <c r="A1274" s="38">
        <v>43012</v>
      </c>
      <c r="B1274" s="1">
        <v>2017</v>
      </c>
      <c r="C1274" s="39">
        <v>1.2459783329185144E-3</v>
      </c>
      <c r="D1274" s="83">
        <v>1.3300000000000001E-2</v>
      </c>
    </row>
    <row r="1275" spans="1:4" ht="12.5" x14ac:dyDescent="0.25">
      <c r="A1275" s="38">
        <v>43013</v>
      </c>
      <c r="B1275" s="1">
        <v>2017</v>
      </c>
      <c r="C1275" s="39">
        <v>5.6308733972806214E-3</v>
      </c>
      <c r="D1275" s="83">
        <v>1.3500000000000002E-2</v>
      </c>
    </row>
    <row r="1276" spans="1:4" ht="12.5" x14ac:dyDescent="0.25">
      <c r="A1276" s="38">
        <v>43014</v>
      </c>
      <c r="B1276" s="1">
        <v>2017</v>
      </c>
      <c r="C1276" s="39">
        <v>-1.0742150246923344E-3</v>
      </c>
      <c r="D1276" s="83">
        <v>1.3500000000000002E-2</v>
      </c>
    </row>
    <row r="1277" spans="1:4" ht="12.5" x14ac:dyDescent="0.25">
      <c r="A1277" s="38">
        <v>43018</v>
      </c>
      <c r="B1277" s="1">
        <v>2017</v>
      </c>
      <c r="C1277" s="39">
        <v>2.3197540709582955E-3</v>
      </c>
      <c r="D1277" s="83">
        <v>1.4199999999999999E-2</v>
      </c>
    </row>
    <row r="1278" spans="1:4" ht="12.5" x14ac:dyDescent="0.25">
      <c r="A1278" s="38">
        <v>43019</v>
      </c>
      <c r="B1278" s="1">
        <v>2017</v>
      </c>
      <c r="C1278" s="39">
        <v>1.8018446358107835E-3</v>
      </c>
      <c r="D1278" s="83">
        <v>1.3999999999999999E-2</v>
      </c>
    </row>
    <row r="1279" spans="1:4" ht="12.5" x14ac:dyDescent="0.25">
      <c r="A1279" s="38">
        <v>43020</v>
      </c>
      <c r="B1279" s="1">
        <v>2017</v>
      </c>
      <c r="C1279" s="39">
        <v>-1.6881541443298049E-3</v>
      </c>
      <c r="D1279" s="83">
        <v>1.41E-2</v>
      </c>
    </row>
    <row r="1280" spans="1:4" ht="12.5" x14ac:dyDescent="0.25">
      <c r="A1280" s="38">
        <v>43021</v>
      </c>
      <c r="B1280" s="1">
        <v>2017</v>
      </c>
      <c r="C1280" s="39">
        <v>8.7772580623768782E-4</v>
      </c>
      <c r="D1280" s="83">
        <v>1.3899999999999999E-2</v>
      </c>
    </row>
    <row r="1281" spans="1:4" ht="12.5" x14ac:dyDescent="0.25">
      <c r="A1281" s="38">
        <v>43024</v>
      </c>
      <c r="B1281" s="1">
        <v>2017</v>
      </c>
      <c r="C1281" s="39">
        <v>1.7492339334793062E-3</v>
      </c>
      <c r="D1281" s="83">
        <v>1.4199999999999999E-2</v>
      </c>
    </row>
    <row r="1282" spans="1:4" ht="12.5" x14ac:dyDescent="0.25">
      <c r="A1282" s="38">
        <v>43025</v>
      </c>
      <c r="B1282" s="1">
        <v>2017</v>
      </c>
      <c r="C1282" s="39">
        <v>6.7226893288223496E-4</v>
      </c>
      <c r="D1282" s="83">
        <v>1.41E-2</v>
      </c>
    </row>
    <row r="1283" spans="1:4" ht="12.5" x14ac:dyDescent="0.25">
      <c r="A1283" s="38">
        <v>43026</v>
      </c>
      <c r="B1283" s="1">
        <v>2017</v>
      </c>
      <c r="C1283" s="39">
        <v>7.4209767067105596E-4</v>
      </c>
      <c r="D1283" s="83">
        <v>1.4199999999999999E-2</v>
      </c>
    </row>
    <row r="1284" spans="1:4" ht="12.5" x14ac:dyDescent="0.25">
      <c r="A1284" s="38">
        <v>43027</v>
      </c>
      <c r="B1284" s="1">
        <v>2017</v>
      </c>
      <c r="C1284" s="39">
        <v>3.2790981212585998E-4</v>
      </c>
      <c r="D1284" s="83">
        <v>1.41E-2</v>
      </c>
    </row>
    <row r="1285" spans="1:4" ht="12.5" x14ac:dyDescent="0.25">
      <c r="A1285" s="38">
        <v>43028</v>
      </c>
      <c r="B1285" s="1">
        <v>2017</v>
      </c>
      <c r="C1285" s="39">
        <v>5.103849469401585E-3</v>
      </c>
      <c r="D1285" s="83">
        <v>1.43E-2</v>
      </c>
    </row>
    <row r="1286" spans="1:4" ht="12.5" x14ac:dyDescent="0.25">
      <c r="A1286" s="38">
        <v>43031</v>
      </c>
      <c r="B1286" s="1">
        <v>2017</v>
      </c>
      <c r="C1286" s="39">
        <v>-3.9804028670812871E-3</v>
      </c>
      <c r="D1286" s="83">
        <v>1.4199999999999999E-2</v>
      </c>
    </row>
    <row r="1287" spans="1:4" ht="12.5" x14ac:dyDescent="0.25">
      <c r="A1287" s="38">
        <v>43032</v>
      </c>
      <c r="B1287" s="1">
        <v>2017</v>
      </c>
      <c r="C1287" s="39">
        <v>1.6166388736675908E-3</v>
      </c>
      <c r="D1287" s="83">
        <v>1.43E-2</v>
      </c>
    </row>
    <row r="1288" spans="1:4" ht="12.5" x14ac:dyDescent="0.25">
      <c r="A1288" s="38">
        <v>43033</v>
      </c>
      <c r="B1288" s="1">
        <v>2017</v>
      </c>
      <c r="C1288" s="39">
        <v>-4.6739631114622714E-3</v>
      </c>
      <c r="D1288" s="83">
        <v>1.43E-2</v>
      </c>
    </row>
    <row r="1289" spans="1:4" ht="12.5" x14ac:dyDescent="0.25">
      <c r="A1289" s="38">
        <v>43034</v>
      </c>
      <c r="B1289" s="1">
        <v>2017</v>
      </c>
      <c r="C1289" s="39">
        <v>1.2701392021270566E-3</v>
      </c>
      <c r="D1289" s="83">
        <v>1.43E-2</v>
      </c>
    </row>
    <row r="1290" spans="1:4" ht="12.5" x14ac:dyDescent="0.25">
      <c r="A1290" s="38">
        <v>43035</v>
      </c>
      <c r="B1290" s="1">
        <v>2017</v>
      </c>
      <c r="C1290" s="39">
        <v>8.0405453538159206E-3</v>
      </c>
      <c r="D1290" s="83">
        <v>1.4199999999999999E-2</v>
      </c>
    </row>
    <row r="1291" spans="1:4" ht="12.5" x14ac:dyDescent="0.25">
      <c r="A1291" s="38">
        <v>43038</v>
      </c>
      <c r="B1291" s="1">
        <v>2017</v>
      </c>
      <c r="C1291" s="39">
        <v>-3.1975812572382673E-3</v>
      </c>
      <c r="D1291" s="83">
        <v>1.4199999999999999E-2</v>
      </c>
    </row>
    <row r="1292" spans="1:4" ht="12.5" x14ac:dyDescent="0.25">
      <c r="A1292" s="38">
        <v>43039</v>
      </c>
      <c r="B1292" s="1">
        <v>2017</v>
      </c>
      <c r="C1292" s="39">
        <v>9.4403950998150389E-4</v>
      </c>
      <c r="D1292" s="83">
        <v>1.43E-2</v>
      </c>
    </row>
    <row r="1293" spans="1:4" ht="12.5" x14ac:dyDescent="0.25">
      <c r="A1293" s="38">
        <v>43040</v>
      </c>
      <c r="B1293" s="1">
        <v>2017</v>
      </c>
      <c r="C1293" s="39">
        <v>1.5908062532808776E-3</v>
      </c>
      <c r="D1293" s="83">
        <v>1.46E-2</v>
      </c>
    </row>
    <row r="1294" spans="1:4" ht="12.5" x14ac:dyDescent="0.25">
      <c r="A1294" s="38">
        <v>43041</v>
      </c>
      <c r="B1294" s="1">
        <v>2017</v>
      </c>
      <c r="C1294" s="39">
        <v>1.8995156292258536E-4</v>
      </c>
      <c r="D1294" s="83">
        <v>1.46E-2</v>
      </c>
    </row>
    <row r="1295" spans="1:4" ht="12.5" x14ac:dyDescent="0.25">
      <c r="A1295" s="38">
        <v>43042</v>
      </c>
      <c r="B1295" s="1">
        <v>2017</v>
      </c>
      <c r="C1295" s="39">
        <v>3.0922932168462635E-3</v>
      </c>
      <c r="D1295" s="83">
        <v>1.49E-2</v>
      </c>
    </row>
    <row r="1296" spans="1:4" ht="12.5" x14ac:dyDescent="0.25">
      <c r="A1296" s="38">
        <v>43045</v>
      </c>
      <c r="B1296" s="1">
        <v>2017</v>
      </c>
      <c r="C1296" s="39">
        <v>1.2705230741123081E-3</v>
      </c>
      <c r="D1296" s="83">
        <v>1.4999999999999999E-2</v>
      </c>
    </row>
    <row r="1297" spans="1:4" ht="12.5" x14ac:dyDescent="0.25">
      <c r="A1297" s="38">
        <v>43046</v>
      </c>
      <c r="B1297" s="1">
        <v>2017</v>
      </c>
      <c r="C1297" s="39">
        <v>-1.8912456610798272E-4</v>
      </c>
      <c r="D1297" s="83">
        <v>1.49E-2</v>
      </c>
    </row>
    <row r="1298" spans="1:4" ht="12.5" x14ac:dyDescent="0.25">
      <c r="A1298" s="38">
        <v>43047</v>
      </c>
      <c r="B1298" s="1">
        <v>2017</v>
      </c>
      <c r="C1298" s="39">
        <v>1.442617636431107E-3</v>
      </c>
      <c r="D1298" s="83">
        <v>1.5300000000000001E-2</v>
      </c>
    </row>
    <row r="1299" spans="1:4" ht="12.5" x14ac:dyDescent="0.25">
      <c r="A1299" s="38">
        <v>43048</v>
      </c>
      <c r="B1299" s="1">
        <v>2017</v>
      </c>
      <c r="C1299" s="39">
        <v>-3.7690718494426323E-3</v>
      </c>
      <c r="D1299" s="83">
        <v>1.5300000000000001E-2</v>
      </c>
    </row>
    <row r="1300" spans="1:4" ht="12.5" x14ac:dyDescent="0.25">
      <c r="A1300" s="38">
        <v>43049</v>
      </c>
      <c r="B1300" s="1">
        <v>2017</v>
      </c>
      <c r="C1300" s="39">
        <v>-8.9802054450679157E-4</v>
      </c>
      <c r="D1300" s="83">
        <v>1.54E-2</v>
      </c>
    </row>
    <row r="1301" spans="1:4" ht="12.5" x14ac:dyDescent="0.25">
      <c r="A1301" s="38">
        <v>43052</v>
      </c>
      <c r="B1301" s="1">
        <v>2017</v>
      </c>
      <c r="C1301" s="39">
        <v>9.8313581772029252E-4</v>
      </c>
      <c r="D1301" s="83">
        <v>1.5500000000000002E-2</v>
      </c>
    </row>
    <row r="1302" spans="1:4" ht="12.5" x14ac:dyDescent="0.25">
      <c r="A1302" s="38">
        <v>43053</v>
      </c>
      <c r="B1302" s="1">
        <v>2017</v>
      </c>
      <c r="C1302" s="39">
        <v>-2.3122919993494805E-3</v>
      </c>
      <c r="D1302" s="83">
        <v>1.5500000000000002E-2</v>
      </c>
    </row>
    <row r="1303" spans="1:4" ht="12.5" x14ac:dyDescent="0.25">
      <c r="A1303" s="38">
        <v>43054</v>
      </c>
      <c r="B1303" s="1">
        <v>2017</v>
      </c>
      <c r="C1303" s="39">
        <v>-5.5409989946132651E-3</v>
      </c>
      <c r="D1303" s="83">
        <v>1.5500000000000002E-2</v>
      </c>
    </row>
    <row r="1304" spans="1:4" ht="12.5" x14ac:dyDescent="0.25">
      <c r="A1304" s="38">
        <v>43055</v>
      </c>
      <c r="B1304" s="1">
        <v>2017</v>
      </c>
      <c r="C1304" s="39">
        <v>8.1627400224411704E-3</v>
      </c>
      <c r="D1304" s="83">
        <v>1.5900000000000001E-2</v>
      </c>
    </row>
    <row r="1305" spans="1:4" ht="12.5" x14ac:dyDescent="0.25">
      <c r="A1305" s="38">
        <v>43056</v>
      </c>
      <c r="B1305" s="1">
        <v>2017</v>
      </c>
      <c r="C1305" s="39">
        <v>-2.6294963926015349E-3</v>
      </c>
      <c r="D1305" s="83">
        <v>1.6E-2</v>
      </c>
    </row>
    <row r="1306" spans="1:4" ht="12.5" x14ac:dyDescent="0.25">
      <c r="A1306" s="38">
        <v>43059</v>
      </c>
      <c r="B1306" s="1">
        <v>2017</v>
      </c>
      <c r="C1306" s="39">
        <v>1.2749493588078771E-3</v>
      </c>
      <c r="D1306" s="83">
        <v>1.6200000000000003E-2</v>
      </c>
    </row>
    <row r="1307" spans="1:4" ht="12.5" x14ac:dyDescent="0.25">
      <c r="A1307" s="38">
        <v>43060</v>
      </c>
      <c r="B1307" s="1">
        <v>2017</v>
      </c>
      <c r="C1307" s="39">
        <v>6.5197860056391329E-3</v>
      </c>
      <c r="D1307" s="83">
        <v>1.6200000000000003E-2</v>
      </c>
    </row>
    <row r="1308" spans="1:4" ht="12.5" x14ac:dyDescent="0.25">
      <c r="A1308" s="38">
        <v>43061</v>
      </c>
      <c r="B1308" s="1">
        <v>2017</v>
      </c>
      <c r="C1308" s="39">
        <v>-7.5056151295621967E-4</v>
      </c>
      <c r="D1308" s="83">
        <v>1.61E-2</v>
      </c>
    </row>
    <row r="1309" spans="1:4" ht="12.5" x14ac:dyDescent="0.25">
      <c r="A1309" s="38">
        <v>43063</v>
      </c>
      <c r="B1309" s="1">
        <v>2017</v>
      </c>
      <c r="C1309" s="39">
        <v>2.0540443802283723E-3</v>
      </c>
      <c r="D1309" s="83">
        <v>1.61E-2</v>
      </c>
    </row>
    <row r="1310" spans="1:4" ht="12.5" x14ac:dyDescent="0.25">
      <c r="A1310" s="38">
        <v>43066</v>
      </c>
      <c r="B1310" s="1">
        <v>2017</v>
      </c>
      <c r="C1310" s="39">
        <v>-3.8433157526338035E-4</v>
      </c>
      <c r="D1310" s="83">
        <v>1.6200000000000003E-2</v>
      </c>
    </row>
    <row r="1311" spans="1:4" ht="12.5" x14ac:dyDescent="0.25">
      <c r="A1311" s="38">
        <v>43067</v>
      </c>
      <c r="B1311" s="1">
        <v>2017</v>
      </c>
      <c r="C1311" s="39">
        <v>9.8002872957213879E-3</v>
      </c>
      <c r="D1311" s="83">
        <v>1.61E-2</v>
      </c>
    </row>
    <row r="1312" spans="1:4" ht="12.5" x14ac:dyDescent="0.25">
      <c r="A1312" s="38">
        <v>43068</v>
      </c>
      <c r="B1312" s="1">
        <v>2017</v>
      </c>
      <c r="C1312" s="39">
        <v>-3.6930504444957223E-4</v>
      </c>
      <c r="D1312" s="83">
        <v>1.61E-2</v>
      </c>
    </row>
    <row r="1313" spans="1:4" ht="12.5" x14ac:dyDescent="0.25">
      <c r="A1313" s="38">
        <v>43069</v>
      </c>
      <c r="B1313" s="1">
        <v>2017</v>
      </c>
      <c r="C1313" s="39">
        <v>8.1575831857880702E-3</v>
      </c>
      <c r="D1313" s="83">
        <v>1.6200000000000003E-2</v>
      </c>
    </row>
    <row r="1314" spans="1:4" ht="12.5" x14ac:dyDescent="0.25">
      <c r="A1314" s="38">
        <v>43070</v>
      </c>
      <c r="B1314" s="1">
        <v>2017</v>
      </c>
      <c r="C1314" s="39">
        <v>-2.0265423397495962E-3</v>
      </c>
      <c r="D1314" s="83">
        <v>1.6200000000000003E-2</v>
      </c>
    </row>
    <row r="1315" spans="1:4" ht="12.5" x14ac:dyDescent="0.25">
      <c r="A1315" s="38">
        <v>43073</v>
      </c>
      <c r="B1315" s="1">
        <v>2017</v>
      </c>
      <c r="C1315" s="39">
        <v>-1.052699437952113E-3</v>
      </c>
      <c r="D1315" s="83">
        <v>1.66E-2</v>
      </c>
    </row>
    <row r="1316" spans="1:4" ht="12.5" x14ac:dyDescent="0.25">
      <c r="A1316" s="38">
        <v>43074</v>
      </c>
      <c r="B1316" s="1">
        <v>2017</v>
      </c>
      <c r="C1316" s="39">
        <v>-3.7464387216745616E-3</v>
      </c>
      <c r="D1316" s="83">
        <v>1.6399999999999998E-2</v>
      </c>
    </row>
    <row r="1317" spans="1:4" ht="12.5" x14ac:dyDescent="0.25">
      <c r="A1317" s="38">
        <v>43075</v>
      </c>
      <c r="B1317" s="1">
        <v>2017</v>
      </c>
      <c r="C1317" s="39">
        <v>-1.1409360251520882E-4</v>
      </c>
      <c r="D1317" s="83">
        <v>1.6799999999999999E-2</v>
      </c>
    </row>
    <row r="1318" spans="1:4" ht="12.5" x14ac:dyDescent="0.25">
      <c r="A1318" s="38">
        <v>43076</v>
      </c>
      <c r="B1318" s="1">
        <v>2017</v>
      </c>
      <c r="C1318" s="39">
        <v>2.9280818451754833E-3</v>
      </c>
      <c r="D1318" s="83">
        <v>1.67E-2</v>
      </c>
    </row>
    <row r="1319" spans="1:4" ht="12.5" x14ac:dyDescent="0.25">
      <c r="A1319" s="38">
        <v>43077</v>
      </c>
      <c r="B1319" s="1">
        <v>2017</v>
      </c>
      <c r="C1319" s="39">
        <v>5.491194628844653E-3</v>
      </c>
      <c r="D1319" s="83">
        <v>1.6500000000000001E-2</v>
      </c>
    </row>
    <row r="1320" spans="1:4" ht="12.5" x14ac:dyDescent="0.25">
      <c r="A1320" s="38">
        <v>43080</v>
      </c>
      <c r="B1320" s="1">
        <v>2017</v>
      </c>
      <c r="C1320" s="39">
        <v>3.1968457929972233E-3</v>
      </c>
      <c r="D1320" s="83">
        <v>1.6899999999999998E-2</v>
      </c>
    </row>
    <row r="1321" spans="1:4" ht="12.5" x14ac:dyDescent="0.25">
      <c r="A1321" s="38">
        <v>43081</v>
      </c>
      <c r="B1321" s="1">
        <v>2017</v>
      </c>
      <c r="C1321" s="39">
        <v>1.5476797289272538E-3</v>
      </c>
      <c r="D1321" s="83">
        <v>1.7000000000000001E-2</v>
      </c>
    </row>
    <row r="1322" spans="1:4" ht="12.5" x14ac:dyDescent="0.25">
      <c r="A1322" s="38">
        <v>43082</v>
      </c>
      <c r="B1322" s="1">
        <v>2017</v>
      </c>
      <c r="C1322" s="39">
        <v>-4.7306532187143082E-4</v>
      </c>
      <c r="D1322" s="83">
        <v>1.6799999999999999E-2</v>
      </c>
    </row>
    <row r="1323" spans="1:4" ht="12.5" x14ac:dyDescent="0.25">
      <c r="A1323" s="38">
        <v>43083</v>
      </c>
      <c r="B1323" s="1">
        <v>2017</v>
      </c>
      <c r="C1323" s="39">
        <v>-4.0791347395288243E-3</v>
      </c>
      <c r="D1323" s="83">
        <v>1.7000000000000001E-2</v>
      </c>
    </row>
    <row r="1324" spans="1:4" ht="12.5" x14ac:dyDescent="0.25">
      <c r="A1324" s="38">
        <v>43084</v>
      </c>
      <c r="B1324" s="1">
        <v>2017</v>
      </c>
      <c r="C1324" s="39">
        <v>8.9342951949163939E-3</v>
      </c>
      <c r="D1324" s="83">
        <v>1.7100000000000001E-2</v>
      </c>
    </row>
    <row r="1325" spans="1:4" ht="12.5" x14ac:dyDescent="0.25">
      <c r="A1325" s="38">
        <v>43087</v>
      </c>
      <c r="B1325" s="1">
        <v>2017</v>
      </c>
      <c r="C1325" s="39">
        <v>5.3485331483242001E-3</v>
      </c>
      <c r="D1325" s="83">
        <v>1.7000000000000001E-2</v>
      </c>
    </row>
    <row r="1326" spans="1:4" ht="12.5" x14ac:dyDescent="0.25">
      <c r="A1326" s="38">
        <v>43088</v>
      </c>
      <c r="B1326" s="1">
        <v>2017</v>
      </c>
      <c r="C1326" s="39">
        <v>-3.2355197885935352E-3</v>
      </c>
      <c r="D1326" s="83">
        <v>1.7100000000000001E-2</v>
      </c>
    </row>
    <row r="1327" spans="1:4" ht="12.5" x14ac:dyDescent="0.25">
      <c r="A1327" s="38">
        <v>43089</v>
      </c>
      <c r="B1327" s="1">
        <v>2017</v>
      </c>
      <c r="C1327" s="39">
        <v>-8.2824699924951802E-4</v>
      </c>
      <c r="D1327" s="83">
        <v>1.72E-2</v>
      </c>
    </row>
    <row r="1328" spans="1:4" ht="12.5" x14ac:dyDescent="0.25">
      <c r="A1328" s="38">
        <v>43090</v>
      </c>
      <c r="B1328" s="1">
        <v>2017</v>
      </c>
      <c r="C1328" s="39">
        <v>1.983661548850703E-3</v>
      </c>
      <c r="D1328" s="83">
        <v>1.7299999999999999E-2</v>
      </c>
    </row>
    <row r="1329" spans="1:4" ht="12.5" x14ac:dyDescent="0.25">
      <c r="A1329" s="38">
        <v>43091</v>
      </c>
      <c r="B1329" s="1">
        <v>2017</v>
      </c>
      <c r="C1329" s="39">
        <v>-4.5827892849429578E-4</v>
      </c>
      <c r="D1329" s="83">
        <v>1.7299999999999999E-2</v>
      </c>
    </row>
    <row r="1330" spans="1:4" ht="12.5" x14ac:dyDescent="0.25">
      <c r="A1330" s="38">
        <v>43095</v>
      </c>
      <c r="B1330" s="1">
        <v>2017</v>
      </c>
      <c r="C1330" s="39">
        <v>-1.0589429458703716E-3</v>
      </c>
      <c r="D1330" s="83">
        <v>1.7500000000000002E-2</v>
      </c>
    </row>
    <row r="1331" spans="1:4" ht="12.5" x14ac:dyDescent="0.25">
      <c r="A1331" s="38">
        <v>43096</v>
      </c>
      <c r="B1331" s="1">
        <v>2017</v>
      </c>
      <c r="C1331" s="39">
        <v>7.9058462627016842E-4</v>
      </c>
      <c r="D1331" s="83">
        <v>1.7500000000000002E-2</v>
      </c>
    </row>
    <row r="1332" spans="1:4" ht="12.5" x14ac:dyDescent="0.25">
      <c r="A1332" s="38">
        <v>43097</v>
      </c>
      <c r="B1332" s="1">
        <v>2017</v>
      </c>
      <c r="C1332" s="39">
        <v>1.8323481522244368E-3</v>
      </c>
      <c r="D1332" s="83">
        <v>1.7600000000000001E-2</v>
      </c>
    </row>
    <row r="1333" spans="1:4" ht="12.5" x14ac:dyDescent="0.25">
      <c r="A1333" s="38">
        <v>43098</v>
      </c>
      <c r="B1333" s="1">
        <v>2017</v>
      </c>
      <c r="C1333" s="39">
        <v>-5.1966579366681887E-3</v>
      </c>
      <c r="D1333" s="83">
        <v>1.7600000000000001E-2</v>
      </c>
    </row>
    <row r="1334" spans="1:4" ht="12.5" x14ac:dyDescent="0.25">
      <c r="A1334" s="38">
        <v>43102</v>
      </c>
      <c r="B1334" s="1">
        <v>2018</v>
      </c>
      <c r="C1334" s="39">
        <v>8.2690966618669728E-3</v>
      </c>
      <c r="D1334" s="83">
        <v>1.83E-2</v>
      </c>
    </row>
    <row r="1335" spans="1:4" ht="12.5" x14ac:dyDescent="0.25">
      <c r="A1335" s="38">
        <v>43103</v>
      </c>
      <c r="B1335" s="1">
        <v>2018</v>
      </c>
      <c r="C1335" s="39">
        <v>6.3784333821309434E-3</v>
      </c>
      <c r="D1335" s="83">
        <v>1.8100000000000002E-2</v>
      </c>
    </row>
    <row r="1336" spans="1:4" ht="12.5" x14ac:dyDescent="0.25">
      <c r="A1336" s="38">
        <v>43104</v>
      </c>
      <c r="B1336" s="1">
        <v>2018</v>
      </c>
      <c r="C1336" s="39">
        <v>4.0205680372948248E-3</v>
      </c>
      <c r="D1336" s="83">
        <v>1.8200000000000001E-2</v>
      </c>
    </row>
    <row r="1337" spans="1:4" ht="12.5" x14ac:dyDescent="0.25">
      <c r="A1337" s="38">
        <v>43105</v>
      </c>
      <c r="B1337" s="1">
        <v>2018</v>
      </c>
      <c r="C1337" s="39">
        <v>7.0091779035817607E-3</v>
      </c>
      <c r="D1337" s="83">
        <v>1.8000000000000002E-2</v>
      </c>
    </row>
    <row r="1338" spans="1:4" ht="12.5" x14ac:dyDescent="0.25">
      <c r="A1338" s="38">
        <v>43108</v>
      </c>
      <c r="B1338" s="1">
        <v>2018</v>
      </c>
      <c r="C1338" s="39">
        <v>1.6609423836402202E-3</v>
      </c>
      <c r="D1338" s="83">
        <v>1.7899999999999999E-2</v>
      </c>
    </row>
    <row r="1339" spans="1:4" ht="12.5" x14ac:dyDescent="0.25">
      <c r="A1339" s="38">
        <v>43109</v>
      </c>
      <c r="B1339" s="1">
        <v>2018</v>
      </c>
      <c r="C1339" s="39">
        <v>1.3020551030292105E-3</v>
      </c>
      <c r="D1339" s="83">
        <v>1.78E-2</v>
      </c>
    </row>
    <row r="1340" spans="1:4" ht="12.5" x14ac:dyDescent="0.25">
      <c r="A1340" s="38">
        <v>43110</v>
      </c>
      <c r="B1340" s="1">
        <v>2018</v>
      </c>
      <c r="C1340" s="39">
        <v>-1.112824506788398E-3</v>
      </c>
      <c r="D1340" s="83">
        <v>1.78E-2</v>
      </c>
    </row>
    <row r="1341" spans="1:4" ht="12.5" x14ac:dyDescent="0.25">
      <c r="A1341" s="38">
        <v>43111</v>
      </c>
      <c r="B1341" s="1">
        <v>2018</v>
      </c>
      <c r="C1341" s="39">
        <v>7.0089974904075066E-3</v>
      </c>
      <c r="D1341" s="83">
        <v>1.77E-2</v>
      </c>
    </row>
    <row r="1342" spans="1:4" ht="12.5" x14ac:dyDescent="0.25">
      <c r="A1342" s="38">
        <v>43112</v>
      </c>
      <c r="B1342" s="1">
        <v>2018</v>
      </c>
      <c r="C1342" s="39">
        <v>6.726951075669084E-3</v>
      </c>
      <c r="D1342" s="83">
        <v>1.78E-2</v>
      </c>
    </row>
    <row r="1343" spans="1:4" ht="12.5" x14ac:dyDescent="0.25">
      <c r="A1343" s="38">
        <v>43116</v>
      </c>
      <c r="B1343" s="1">
        <v>2018</v>
      </c>
      <c r="C1343" s="39">
        <v>-3.5306886277954239E-3</v>
      </c>
      <c r="D1343" s="83">
        <v>1.7899999999999999E-2</v>
      </c>
    </row>
    <row r="1344" spans="1:4" ht="12.5" x14ac:dyDescent="0.25">
      <c r="A1344" s="38">
        <v>43117</v>
      </c>
      <c r="B1344" s="1">
        <v>2018</v>
      </c>
      <c r="C1344" s="39">
        <v>9.3709571605236092E-3</v>
      </c>
      <c r="D1344" s="83">
        <v>1.7899999999999999E-2</v>
      </c>
    </row>
    <row r="1345" spans="1:4" ht="12.5" x14ac:dyDescent="0.25">
      <c r="A1345" s="38">
        <v>43118</v>
      </c>
      <c r="B1345" s="1">
        <v>2018</v>
      </c>
      <c r="C1345" s="39">
        <v>-1.6176870607860264E-3</v>
      </c>
      <c r="D1345" s="83">
        <v>1.7899999999999999E-2</v>
      </c>
    </row>
    <row r="1346" spans="1:4" ht="12.5" x14ac:dyDescent="0.25">
      <c r="A1346" s="38">
        <v>43119</v>
      </c>
      <c r="B1346" s="1">
        <v>2018</v>
      </c>
      <c r="C1346" s="39">
        <v>4.3756410828246122E-3</v>
      </c>
      <c r="D1346" s="83">
        <v>1.7899999999999999E-2</v>
      </c>
    </row>
    <row r="1347" spans="1:4" ht="12.5" x14ac:dyDescent="0.25">
      <c r="A1347" s="38">
        <v>43122</v>
      </c>
      <c r="B1347" s="1">
        <v>2018</v>
      </c>
      <c r="C1347" s="39">
        <v>8.0343920983147674E-3</v>
      </c>
      <c r="D1347" s="83">
        <v>1.7899999999999999E-2</v>
      </c>
    </row>
    <row r="1348" spans="1:4" ht="12.5" x14ac:dyDescent="0.25">
      <c r="A1348" s="38">
        <v>43123</v>
      </c>
      <c r="B1348" s="1">
        <v>2018</v>
      </c>
      <c r="C1348" s="39">
        <v>2.1720359026722361E-3</v>
      </c>
      <c r="D1348" s="83">
        <v>1.78E-2</v>
      </c>
    </row>
    <row r="1349" spans="1:4" ht="12.5" x14ac:dyDescent="0.25">
      <c r="A1349" s="38">
        <v>43124</v>
      </c>
      <c r="B1349" s="1">
        <v>2018</v>
      </c>
      <c r="C1349" s="39">
        <v>-5.6018758940720487E-4</v>
      </c>
      <c r="D1349" s="83">
        <v>1.7899999999999999E-2</v>
      </c>
    </row>
    <row r="1350" spans="1:4" ht="12.5" x14ac:dyDescent="0.25">
      <c r="A1350" s="38">
        <v>43125</v>
      </c>
      <c r="B1350" s="1">
        <v>2018</v>
      </c>
      <c r="C1350" s="39">
        <v>6.024531651585847E-4</v>
      </c>
      <c r="D1350" s="83">
        <v>1.8000000000000002E-2</v>
      </c>
    </row>
    <row r="1351" spans="1:4" ht="12.5" x14ac:dyDescent="0.25">
      <c r="A1351" s="38">
        <v>43126</v>
      </c>
      <c r="B1351" s="1">
        <v>2018</v>
      </c>
      <c r="C1351" s="39">
        <v>1.1771597314994501E-2</v>
      </c>
      <c r="D1351" s="83">
        <v>1.8000000000000002E-2</v>
      </c>
    </row>
    <row r="1352" spans="1:4" ht="12.5" x14ac:dyDescent="0.25">
      <c r="A1352" s="38">
        <v>43129</v>
      </c>
      <c r="B1352" s="1">
        <v>2018</v>
      </c>
      <c r="C1352" s="39">
        <v>-6.7547057606620409E-3</v>
      </c>
      <c r="D1352" s="83">
        <v>1.8000000000000002E-2</v>
      </c>
    </row>
    <row r="1353" spans="1:4" ht="12.5" x14ac:dyDescent="0.25">
      <c r="A1353" s="38">
        <v>43130</v>
      </c>
      <c r="B1353" s="1">
        <v>2018</v>
      </c>
      <c r="C1353" s="39">
        <v>-1.0958608318405548E-2</v>
      </c>
      <c r="D1353" s="83">
        <v>1.8800000000000001E-2</v>
      </c>
    </row>
    <row r="1354" spans="1:4" ht="12.5" x14ac:dyDescent="0.25">
      <c r="A1354" s="38">
        <v>43131</v>
      </c>
      <c r="B1354" s="1">
        <v>2018</v>
      </c>
      <c r="C1354" s="39">
        <v>4.8882088876100647E-4</v>
      </c>
      <c r="D1354" s="83">
        <v>1.9E-2</v>
      </c>
    </row>
    <row r="1355" spans="1:4" ht="12.5" x14ac:dyDescent="0.25">
      <c r="A1355" s="38">
        <v>43132</v>
      </c>
      <c r="B1355" s="1">
        <v>2018</v>
      </c>
      <c r="C1355" s="39">
        <v>-6.4827068101673384E-4</v>
      </c>
      <c r="D1355" s="83">
        <v>1.89E-2</v>
      </c>
    </row>
    <row r="1356" spans="1:4" ht="12.5" x14ac:dyDescent="0.25">
      <c r="A1356" s="38">
        <v>43133</v>
      </c>
      <c r="B1356" s="1">
        <v>2018</v>
      </c>
      <c r="C1356" s="39">
        <v>-2.1436645011316622E-2</v>
      </c>
      <c r="D1356" s="83">
        <v>1.8800000000000001E-2</v>
      </c>
    </row>
    <row r="1357" spans="1:4" ht="12.5" x14ac:dyDescent="0.25">
      <c r="A1357" s="38">
        <v>43136</v>
      </c>
      <c r="B1357" s="1">
        <v>2018</v>
      </c>
      <c r="C1357" s="39">
        <v>-4.1842561245182139E-2</v>
      </c>
      <c r="D1357" s="83">
        <v>1.8500000000000003E-2</v>
      </c>
    </row>
    <row r="1358" spans="1:4" ht="12.5" x14ac:dyDescent="0.25">
      <c r="A1358" s="38">
        <v>43137</v>
      </c>
      <c r="B1358" s="1">
        <v>2018</v>
      </c>
      <c r="C1358" s="39">
        <v>1.7290591086863923E-2</v>
      </c>
      <c r="D1358" s="83">
        <v>1.8700000000000001E-2</v>
      </c>
    </row>
    <row r="1359" spans="1:4" ht="12.5" x14ac:dyDescent="0.25">
      <c r="A1359" s="38">
        <v>43138</v>
      </c>
      <c r="B1359" s="1">
        <v>2018</v>
      </c>
      <c r="C1359" s="39">
        <v>-5.0141453066676256E-3</v>
      </c>
      <c r="D1359" s="83">
        <v>1.9099999999999999E-2</v>
      </c>
    </row>
    <row r="1360" spans="1:4" ht="12.5" x14ac:dyDescent="0.25">
      <c r="A1360" s="38">
        <v>43139</v>
      </c>
      <c r="B1360" s="1">
        <v>2018</v>
      </c>
      <c r="C1360" s="39">
        <v>-3.8259085020510716E-2</v>
      </c>
      <c r="D1360" s="83">
        <v>1.9099999999999999E-2</v>
      </c>
    </row>
    <row r="1361" spans="1:4" ht="12.5" x14ac:dyDescent="0.25">
      <c r="A1361" s="38">
        <v>43140</v>
      </c>
      <c r="B1361" s="1">
        <v>2018</v>
      </c>
      <c r="C1361" s="39">
        <v>1.4825626559634099E-2</v>
      </c>
      <c r="D1361" s="83">
        <v>1.89E-2</v>
      </c>
    </row>
    <row r="1362" spans="1:4" ht="12.5" x14ac:dyDescent="0.25">
      <c r="A1362" s="38">
        <v>43143</v>
      </c>
      <c r="B1362" s="1">
        <v>2018</v>
      </c>
      <c r="C1362" s="39">
        <v>1.3818684318076369E-2</v>
      </c>
      <c r="D1362" s="83">
        <v>1.9300000000000001E-2</v>
      </c>
    </row>
    <row r="1363" spans="1:4" ht="12.5" x14ac:dyDescent="0.25">
      <c r="A1363" s="38">
        <v>43144</v>
      </c>
      <c r="B1363" s="1">
        <v>2018</v>
      </c>
      <c r="C1363" s="39">
        <v>2.6095439836837349E-3</v>
      </c>
      <c r="D1363" s="83">
        <v>1.95E-2</v>
      </c>
    </row>
    <row r="1364" spans="1:4" ht="12.5" x14ac:dyDescent="0.25">
      <c r="A1364" s="38">
        <v>43145</v>
      </c>
      <c r="B1364" s="1">
        <v>2018</v>
      </c>
      <c r="C1364" s="39">
        <v>1.3313461230303598E-2</v>
      </c>
      <c r="D1364" s="83">
        <v>1.9800000000000002E-2</v>
      </c>
    </row>
    <row r="1365" spans="1:4" ht="12.5" x14ac:dyDescent="0.25">
      <c r="A1365" s="38">
        <v>43146</v>
      </c>
      <c r="B1365" s="1">
        <v>2018</v>
      </c>
      <c r="C1365" s="39">
        <v>1.1996836229864197E-2</v>
      </c>
      <c r="D1365" s="83">
        <v>1.9900000000000001E-2</v>
      </c>
    </row>
    <row r="1366" spans="1:4" ht="12.5" x14ac:dyDescent="0.25">
      <c r="A1366" s="38">
        <v>43147</v>
      </c>
      <c r="B1366" s="1">
        <v>2018</v>
      </c>
      <c r="C1366" s="39">
        <v>3.733924947562478E-4</v>
      </c>
      <c r="D1366" s="83">
        <v>0.02</v>
      </c>
    </row>
    <row r="1367" spans="1:4" ht="12.5" x14ac:dyDescent="0.25">
      <c r="A1367" s="38">
        <v>43151</v>
      </c>
      <c r="B1367" s="1">
        <v>2018</v>
      </c>
      <c r="C1367" s="39">
        <v>-5.8585314248203952E-3</v>
      </c>
      <c r="D1367" s="83">
        <v>2.01E-2</v>
      </c>
    </row>
    <row r="1368" spans="1:4" ht="12.5" x14ac:dyDescent="0.25">
      <c r="A1368" s="38">
        <v>43152</v>
      </c>
      <c r="B1368" s="1">
        <v>2018</v>
      </c>
      <c r="C1368" s="39">
        <v>-5.5116898090027547E-3</v>
      </c>
      <c r="D1368" s="83">
        <v>2.0299999999999999E-2</v>
      </c>
    </row>
    <row r="1369" spans="1:4" ht="12.5" x14ac:dyDescent="0.25">
      <c r="A1369" s="38">
        <v>43153</v>
      </c>
      <c r="B1369" s="1">
        <v>2018</v>
      </c>
      <c r="C1369" s="39">
        <v>9.7312085292120475E-4</v>
      </c>
      <c r="D1369" s="83">
        <v>2.0199999999999999E-2</v>
      </c>
    </row>
    <row r="1370" spans="1:4" ht="12.5" x14ac:dyDescent="0.25">
      <c r="A1370" s="38">
        <v>43154</v>
      </c>
      <c r="B1370" s="1">
        <v>2018</v>
      </c>
      <c r="C1370" s="39">
        <v>1.590124602558474E-2</v>
      </c>
      <c r="D1370" s="83">
        <v>2.0199999999999999E-2</v>
      </c>
    </row>
    <row r="1371" spans="1:4" ht="12.5" x14ac:dyDescent="0.25">
      <c r="A1371" s="38">
        <v>43157</v>
      </c>
      <c r="B1371" s="1">
        <v>2018</v>
      </c>
      <c r="C1371" s="39">
        <v>1.1688421260557077E-2</v>
      </c>
      <c r="D1371" s="83">
        <v>2.0299999999999999E-2</v>
      </c>
    </row>
    <row r="1372" spans="1:4" ht="12.5" x14ac:dyDescent="0.25">
      <c r="A1372" s="38">
        <v>43158</v>
      </c>
      <c r="B1372" s="1">
        <v>2018</v>
      </c>
      <c r="C1372" s="39">
        <v>-1.2788286983879777E-2</v>
      </c>
      <c r="D1372" s="83">
        <v>2.0800000000000003E-2</v>
      </c>
    </row>
    <row r="1373" spans="1:4" ht="12.5" x14ac:dyDescent="0.25">
      <c r="A1373" s="38">
        <v>43159</v>
      </c>
      <c r="B1373" s="1">
        <v>2018</v>
      </c>
      <c r="C1373" s="39">
        <v>-1.1157824195769547E-2</v>
      </c>
      <c r="D1373" s="83">
        <v>2.07E-2</v>
      </c>
    </row>
    <row r="1374" spans="1:4" ht="12.5" x14ac:dyDescent="0.25">
      <c r="A1374" s="38">
        <v>43160</v>
      </c>
      <c r="B1374" s="1">
        <v>2018</v>
      </c>
      <c r="C1374" s="39">
        <v>-1.3413907890662753E-2</v>
      </c>
      <c r="D1374" s="83">
        <v>2.0499999999999997E-2</v>
      </c>
    </row>
    <row r="1375" spans="1:4" ht="12.5" x14ac:dyDescent="0.25">
      <c r="A1375" s="38">
        <v>43161</v>
      </c>
      <c r="B1375" s="1">
        <v>2018</v>
      </c>
      <c r="C1375" s="39">
        <v>5.0587563087125835E-3</v>
      </c>
      <c r="D1375" s="83">
        <v>2.06E-2</v>
      </c>
    </row>
    <row r="1376" spans="1:4" ht="12.5" x14ac:dyDescent="0.25">
      <c r="A1376" s="38">
        <v>43164</v>
      </c>
      <c r="B1376" s="1">
        <v>2018</v>
      </c>
      <c r="C1376" s="39">
        <v>1.0971639144904529E-2</v>
      </c>
      <c r="D1376" s="83">
        <v>2.06E-2</v>
      </c>
    </row>
    <row r="1377" spans="1:4" ht="12.5" x14ac:dyDescent="0.25">
      <c r="A1377" s="38">
        <v>43165</v>
      </c>
      <c r="B1377" s="1">
        <v>2018</v>
      </c>
      <c r="C1377" s="39">
        <v>2.6353184422145334E-3</v>
      </c>
      <c r="D1377" s="83">
        <v>2.06E-2</v>
      </c>
    </row>
    <row r="1378" spans="1:4" ht="12.5" x14ac:dyDescent="0.25">
      <c r="A1378" s="38">
        <v>43166</v>
      </c>
      <c r="B1378" s="1">
        <v>2018</v>
      </c>
      <c r="C1378" s="39">
        <v>-4.8396677706154348E-4</v>
      </c>
      <c r="D1378" s="83">
        <v>2.0499999999999997E-2</v>
      </c>
    </row>
    <row r="1379" spans="1:4" ht="12.5" x14ac:dyDescent="0.25">
      <c r="A1379" s="38">
        <v>43167</v>
      </c>
      <c r="B1379" s="1">
        <v>2018</v>
      </c>
      <c r="C1379" s="39">
        <v>4.453176811945213E-3</v>
      </c>
      <c r="D1379" s="83">
        <v>2.0499999999999997E-2</v>
      </c>
    </row>
    <row r="1380" spans="1:4" ht="12.5" x14ac:dyDescent="0.25">
      <c r="A1380" s="38">
        <v>43168</v>
      </c>
      <c r="B1380" s="1">
        <v>2018</v>
      </c>
      <c r="C1380" s="39">
        <v>1.7229511513169881E-2</v>
      </c>
      <c r="D1380" s="83">
        <v>2.0299999999999999E-2</v>
      </c>
    </row>
    <row r="1381" spans="1:4" ht="12.5" x14ac:dyDescent="0.25">
      <c r="A1381" s="38">
        <v>43171</v>
      </c>
      <c r="B1381" s="1">
        <v>2018</v>
      </c>
      <c r="C1381" s="39">
        <v>-1.2747798242772499E-3</v>
      </c>
      <c r="D1381" s="83">
        <v>2.0499999999999997E-2</v>
      </c>
    </row>
    <row r="1382" spans="1:4" ht="12.5" x14ac:dyDescent="0.25">
      <c r="A1382" s="38">
        <v>43172</v>
      </c>
      <c r="B1382" s="1">
        <v>2018</v>
      </c>
      <c r="C1382" s="39">
        <v>-6.3839245851629312E-3</v>
      </c>
      <c r="D1382" s="83">
        <v>2.0299999999999999E-2</v>
      </c>
    </row>
    <row r="1383" spans="1:4" ht="12.5" x14ac:dyDescent="0.25">
      <c r="A1383" s="38">
        <v>43173</v>
      </c>
      <c r="B1383" s="1">
        <v>2018</v>
      </c>
      <c r="C1383" s="39">
        <v>-5.7409415327189526E-3</v>
      </c>
      <c r="D1383" s="83">
        <v>2.0499999999999997E-2</v>
      </c>
    </row>
    <row r="1384" spans="1:4" ht="12.5" x14ac:dyDescent="0.25">
      <c r="A1384" s="38">
        <v>43174</v>
      </c>
      <c r="B1384" s="1">
        <v>2018</v>
      </c>
      <c r="C1384" s="39">
        <v>-7.8227193941249383E-4</v>
      </c>
      <c r="D1384" s="83">
        <v>2.07E-2</v>
      </c>
    </row>
    <row r="1385" spans="1:4" ht="12.5" x14ac:dyDescent="0.25">
      <c r="A1385" s="38">
        <v>43175</v>
      </c>
      <c r="B1385" s="1">
        <v>2018</v>
      </c>
      <c r="C1385" s="39">
        <v>1.7020228353889482E-3</v>
      </c>
      <c r="D1385" s="83">
        <v>2.0800000000000003E-2</v>
      </c>
    </row>
    <row r="1386" spans="1:4" ht="12.5" x14ac:dyDescent="0.25">
      <c r="A1386" s="38">
        <v>43178</v>
      </c>
      <c r="B1386" s="1">
        <v>2018</v>
      </c>
      <c r="C1386" s="39">
        <v>-1.4306008195445936E-2</v>
      </c>
      <c r="D1386" s="83">
        <v>2.0800000000000003E-2</v>
      </c>
    </row>
    <row r="1387" spans="1:4" ht="12.5" x14ac:dyDescent="0.25">
      <c r="A1387" s="38">
        <v>43179</v>
      </c>
      <c r="B1387" s="1">
        <v>2018</v>
      </c>
      <c r="C1387" s="39">
        <v>1.4807014304161871E-3</v>
      </c>
      <c r="D1387" s="83">
        <v>2.0800000000000003E-2</v>
      </c>
    </row>
    <row r="1388" spans="1:4" ht="12.5" x14ac:dyDescent="0.25">
      <c r="A1388" s="38">
        <v>43180</v>
      </c>
      <c r="B1388" s="1">
        <v>2018</v>
      </c>
      <c r="C1388" s="39">
        <v>-1.8456884848011977E-3</v>
      </c>
      <c r="D1388" s="83">
        <v>2.06E-2</v>
      </c>
    </row>
    <row r="1389" spans="1:4" ht="12.5" x14ac:dyDescent="0.25">
      <c r="A1389" s="38">
        <v>43181</v>
      </c>
      <c r="B1389" s="1">
        <v>2018</v>
      </c>
      <c r="C1389" s="39">
        <v>-2.5484890016140731E-2</v>
      </c>
      <c r="D1389" s="83">
        <v>2.0499999999999997E-2</v>
      </c>
    </row>
    <row r="1390" spans="1:4" ht="12.5" x14ac:dyDescent="0.25">
      <c r="A1390" s="38">
        <v>43182</v>
      </c>
      <c r="B1390" s="1">
        <v>2018</v>
      </c>
      <c r="C1390" s="39">
        <v>-2.1189833248420765E-2</v>
      </c>
      <c r="D1390" s="83">
        <v>2.0400000000000001E-2</v>
      </c>
    </row>
    <row r="1391" spans="1:4" ht="12.5" x14ac:dyDescent="0.25">
      <c r="A1391" s="38">
        <v>43185</v>
      </c>
      <c r="B1391" s="1">
        <v>2018</v>
      </c>
      <c r="C1391" s="39">
        <v>2.6795026112632157E-2</v>
      </c>
      <c r="D1391" s="83">
        <v>2.06E-2</v>
      </c>
    </row>
    <row r="1392" spans="1:4" ht="12.5" x14ac:dyDescent="0.25">
      <c r="A1392" s="38">
        <v>43186</v>
      </c>
      <c r="B1392" s="1">
        <v>2018</v>
      </c>
      <c r="C1392" s="39">
        <v>-1.7427312133270447E-2</v>
      </c>
      <c r="D1392" s="83">
        <v>2.1000000000000001E-2</v>
      </c>
    </row>
    <row r="1393" spans="1:4" ht="12.5" x14ac:dyDescent="0.25">
      <c r="A1393" s="38">
        <v>43187</v>
      </c>
      <c r="B1393" s="1">
        <v>2018</v>
      </c>
      <c r="C1393" s="39">
        <v>-2.9208740450646013E-3</v>
      </c>
      <c r="D1393" s="83">
        <v>2.12E-2</v>
      </c>
    </row>
    <row r="1394" spans="1:4" ht="12.5" x14ac:dyDescent="0.25">
      <c r="A1394" s="38">
        <v>43188</v>
      </c>
      <c r="B1394" s="1">
        <v>2018</v>
      </c>
      <c r="C1394" s="39">
        <v>1.3675733119263357E-2</v>
      </c>
      <c r="D1394" s="83">
        <v>2.0899999999999998E-2</v>
      </c>
    </row>
    <row r="1395" spans="1:4" ht="12.5" x14ac:dyDescent="0.25">
      <c r="A1395" s="38">
        <v>43192</v>
      </c>
      <c r="B1395" s="1">
        <v>2018</v>
      </c>
      <c r="C1395" s="39">
        <v>-2.2590592580476767E-2</v>
      </c>
      <c r="D1395" s="83">
        <v>2.0800000000000003E-2</v>
      </c>
    </row>
    <row r="1396" spans="1:4" ht="12.5" x14ac:dyDescent="0.25">
      <c r="A1396" s="38">
        <v>43193</v>
      </c>
      <c r="B1396" s="1">
        <v>2018</v>
      </c>
      <c r="C1396" s="39">
        <v>1.2535934603553565E-2</v>
      </c>
      <c r="D1396" s="83">
        <v>2.0899999999999998E-2</v>
      </c>
    </row>
    <row r="1397" spans="1:4" ht="12.5" x14ac:dyDescent="0.25">
      <c r="A1397" s="38">
        <v>43194</v>
      </c>
      <c r="B1397" s="1">
        <v>2018</v>
      </c>
      <c r="C1397" s="39">
        <v>1.1500105825438875E-2</v>
      </c>
      <c r="D1397" s="83">
        <v>2.07E-2</v>
      </c>
    </row>
    <row r="1398" spans="1:4" ht="12.5" x14ac:dyDescent="0.25">
      <c r="A1398" s="38">
        <v>43195</v>
      </c>
      <c r="B1398" s="1">
        <v>2018</v>
      </c>
      <c r="C1398" s="39">
        <v>6.8393662400598977E-3</v>
      </c>
      <c r="D1398" s="83">
        <v>2.07E-2</v>
      </c>
    </row>
    <row r="1399" spans="1:4" ht="12.5" x14ac:dyDescent="0.25">
      <c r="A1399" s="38">
        <v>43196</v>
      </c>
      <c r="B1399" s="1">
        <v>2018</v>
      </c>
      <c r="C1399" s="39">
        <v>-2.2164022802027339E-2</v>
      </c>
      <c r="D1399" s="83">
        <v>2.06E-2</v>
      </c>
    </row>
    <row r="1400" spans="1:4" ht="12.5" x14ac:dyDescent="0.25">
      <c r="A1400" s="38">
        <v>43199</v>
      </c>
      <c r="B1400" s="1">
        <v>2018</v>
      </c>
      <c r="C1400" s="39">
        <v>3.3310173527511624E-3</v>
      </c>
      <c r="D1400" s="83">
        <v>2.0800000000000003E-2</v>
      </c>
    </row>
    <row r="1401" spans="1:4" ht="12.5" x14ac:dyDescent="0.25">
      <c r="A1401" s="38">
        <v>43200</v>
      </c>
      <c r="B1401" s="1">
        <v>2018</v>
      </c>
      <c r="C1401" s="39">
        <v>1.6588521255114928E-2</v>
      </c>
      <c r="D1401" s="83">
        <v>2.0899999999999998E-2</v>
      </c>
    </row>
    <row r="1402" spans="1:4" ht="12.5" x14ac:dyDescent="0.25">
      <c r="A1402" s="38">
        <v>43201</v>
      </c>
      <c r="B1402" s="1">
        <v>2018</v>
      </c>
      <c r="C1402" s="39">
        <v>-5.540619488903829E-3</v>
      </c>
      <c r="D1402" s="83">
        <v>2.0899999999999998E-2</v>
      </c>
    </row>
    <row r="1403" spans="1:4" ht="12.5" x14ac:dyDescent="0.25">
      <c r="A1403" s="38">
        <v>43202</v>
      </c>
      <c r="B1403" s="1">
        <v>2018</v>
      </c>
      <c r="C1403" s="39">
        <v>8.2168801872393362E-3</v>
      </c>
      <c r="D1403" s="83">
        <v>2.1100000000000001E-2</v>
      </c>
    </row>
    <row r="1404" spans="1:4" ht="12.5" x14ac:dyDescent="0.25">
      <c r="A1404" s="38">
        <v>43203</v>
      </c>
      <c r="B1404" s="1">
        <v>2018</v>
      </c>
      <c r="C1404" s="39">
        <v>-2.8908218745022159E-3</v>
      </c>
      <c r="D1404" s="83">
        <v>2.12E-2</v>
      </c>
    </row>
    <row r="1405" spans="1:4" ht="12.5" x14ac:dyDescent="0.25">
      <c r="A1405" s="38">
        <v>43206</v>
      </c>
      <c r="B1405" s="1">
        <v>2018</v>
      </c>
      <c r="C1405" s="39">
        <v>8.0763223621077573E-3</v>
      </c>
      <c r="D1405" s="83">
        <v>2.12E-2</v>
      </c>
    </row>
    <row r="1406" spans="1:4" ht="12.5" x14ac:dyDescent="0.25">
      <c r="A1406" s="38">
        <v>43207</v>
      </c>
      <c r="B1406" s="1">
        <v>2018</v>
      </c>
      <c r="C1406" s="39">
        <v>1.0605144127271393E-2</v>
      </c>
      <c r="D1406" s="83">
        <v>2.1600000000000001E-2</v>
      </c>
    </row>
    <row r="1407" spans="1:4" ht="12.5" x14ac:dyDescent="0.25">
      <c r="A1407" s="38">
        <v>43208</v>
      </c>
      <c r="B1407" s="1">
        <v>2018</v>
      </c>
      <c r="C1407" s="39">
        <v>8.310203745819628E-4</v>
      </c>
      <c r="D1407" s="83">
        <v>2.1700000000000001E-2</v>
      </c>
    </row>
    <row r="1408" spans="1:4" ht="12.5" x14ac:dyDescent="0.25">
      <c r="A1408" s="38">
        <v>43209</v>
      </c>
      <c r="B1408" s="1">
        <v>2018</v>
      </c>
      <c r="C1408" s="39">
        <v>-5.7425779413078446E-3</v>
      </c>
      <c r="D1408" s="83">
        <v>2.2100000000000002E-2</v>
      </c>
    </row>
    <row r="1409" spans="1:4" ht="12.5" x14ac:dyDescent="0.25">
      <c r="A1409" s="38">
        <v>43210</v>
      </c>
      <c r="B1409" s="1">
        <v>2018</v>
      </c>
      <c r="C1409" s="39">
        <v>-8.5731804710458409E-3</v>
      </c>
      <c r="D1409" s="83">
        <v>2.2200000000000001E-2</v>
      </c>
    </row>
    <row r="1410" spans="1:4" ht="12.5" x14ac:dyDescent="0.25">
      <c r="A1410" s="38">
        <v>43213</v>
      </c>
      <c r="B1410" s="1">
        <v>2018</v>
      </c>
      <c r="C1410" s="39">
        <v>5.6175251820395682E-5</v>
      </c>
      <c r="D1410" s="83">
        <v>2.2499999999999999E-2</v>
      </c>
    </row>
    <row r="1411" spans="1:4" ht="12.5" x14ac:dyDescent="0.25">
      <c r="A1411" s="38">
        <v>43214</v>
      </c>
      <c r="B1411" s="1">
        <v>2018</v>
      </c>
      <c r="C1411" s="39">
        <v>-1.3470895618345118E-2</v>
      </c>
      <c r="D1411" s="83">
        <v>2.2499999999999999E-2</v>
      </c>
    </row>
    <row r="1412" spans="1:4" ht="12.5" x14ac:dyDescent="0.25">
      <c r="A1412" s="38">
        <v>43215</v>
      </c>
      <c r="B1412" s="1">
        <v>2018</v>
      </c>
      <c r="C1412" s="39">
        <v>1.8354334726678417E-3</v>
      </c>
      <c r="D1412" s="83">
        <v>2.2599999999999999E-2</v>
      </c>
    </row>
    <row r="1413" spans="1:4" ht="12.5" x14ac:dyDescent="0.25">
      <c r="A1413" s="38">
        <v>43216</v>
      </c>
      <c r="B1413" s="1">
        <v>2018</v>
      </c>
      <c r="C1413" s="39">
        <v>1.0380129158368218E-2</v>
      </c>
      <c r="D1413" s="83">
        <v>2.2499999999999999E-2</v>
      </c>
    </row>
    <row r="1414" spans="1:4" ht="12.5" x14ac:dyDescent="0.25">
      <c r="A1414" s="38">
        <v>43217</v>
      </c>
      <c r="B1414" s="1">
        <v>2018</v>
      </c>
      <c r="C1414" s="39">
        <v>1.1130162199066156E-3</v>
      </c>
      <c r="D1414" s="83">
        <v>2.2400000000000003E-2</v>
      </c>
    </row>
    <row r="1415" spans="1:4" ht="12.5" x14ac:dyDescent="0.25">
      <c r="A1415" s="38">
        <v>43220</v>
      </c>
      <c r="B1415" s="1">
        <v>2018</v>
      </c>
      <c r="C1415" s="39">
        <v>-8.2212439071443575E-3</v>
      </c>
      <c r="D1415" s="83">
        <v>2.2400000000000003E-2</v>
      </c>
    </row>
    <row r="1416" spans="1:4" ht="12.5" x14ac:dyDescent="0.25">
      <c r="A1416" s="38">
        <v>43221</v>
      </c>
      <c r="B1416" s="1">
        <v>2018</v>
      </c>
      <c r="C1416" s="39">
        <v>2.5458022179105093E-3</v>
      </c>
      <c r="D1416" s="83">
        <v>2.2599999999999999E-2</v>
      </c>
    </row>
    <row r="1417" spans="1:4" ht="12.5" x14ac:dyDescent="0.25">
      <c r="A1417" s="38">
        <v>43222</v>
      </c>
      <c r="B1417" s="1">
        <v>2018</v>
      </c>
      <c r="C1417" s="39">
        <v>-7.2319031675897134E-3</v>
      </c>
      <c r="D1417" s="83">
        <v>2.2400000000000003E-2</v>
      </c>
    </row>
    <row r="1418" spans="1:4" ht="12.5" x14ac:dyDescent="0.25">
      <c r="A1418" s="38">
        <v>43223</v>
      </c>
      <c r="B1418" s="1">
        <v>2018</v>
      </c>
      <c r="C1418" s="39">
        <v>-2.2562397993906034E-3</v>
      </c>
      <c r="D1418" s="83">
        <v>2.2400000000000003E-2</v>
      </c>
    </row>
    <row r="1419" spans="1:4" ht="12.5" x14ac:dyDescent="0.25">
      <c r="A1419" s="38">
        <v>43224</v>
      </c>
      <c r="B1419" s="1">
        <v>2018</v>
      </c>
      <c r="C1419" s="39">
        <v>1.2729831933829549E-2</v>
      </c>
      <c r="D1419" s="83">
        <v>2.2400000000000003E-2</v>
      </c>
    </row>
    <row r="1420" spans="1:4" ht="12.5" x14ac:dyDescent="0.25">
      <c r="A1420" s="38">
        <v>43227</v>
      </c>
      <c r="B1420" s="1">
        <v>2018</v>
      </c>
      <c r="C1420" s="39">
        <v>3.451995069662222E-3</v>
      </c>
      <c r="D1420" s="83">
        <v>2.2499999999999999E-2</v>
      </c>
    </row>
    <row r="1421" spans="1:4" ht="12.5" x14ac:dyDescent="0.25">
      <c r="A1421" s="38">
        <v>43228</v>
      </c>
      <c r="B1421" s="1">
        <v>2018</v>
      </c>
      <c r="C1421" s="39">
        <v>-2.6569121971978244E-4</v>
      </c>
      <c r="D1421" s="83">
        <v>2.2599999999999999E-2</v>
      </c>
    </row>
    <row r="1422" spans="1:4" ht="12.5" x14ac:dyDescent="0.25">
      <c r="A1422" s="38">
        <v>43229</v>
      </c>
      <c r="B1422" s="1">
        <v>2018</v>
      </c>
      <c r="C1422" s="39">
        <v>9.6356042161504785E-3</v>
      </c>
      <c r="D1422" s="83">
        <v>2.2700000000000001E-2</v>
      </c>
    </row>
    <row r="1423" spans="1:4" ht="12.5" x14ac:dyDescent="0.25">
      <c r="A1423" s="38">
        <v>43230</v>
      </c>
      <c r="B1423" s="1">
        <v>2018</v>
      </c>
      <c r="C1423" s="39">
        <v>9.3270009795039417E-3</v>
      </c>
      <c r="D1423" s="83">
        <v>2.2700000000000001E-2</v>
      </c>
    </row>
    <row r="1424" spans="1:4" ht="12.5" x14ac:dyDescent="0.25">
      <c r="A1424" s="38">
        <v>43231</v>
      </c>
      <c r="B1424" s="1">
        <v>2018</v>
      </c>
      <c r="C1424" s="39">
        <v>1.7061751151760478E-3</v>
      </c>
      <c r="D1424" s="83">
        <v>2.2799999999999997E-2</v>
      </c>
    </row>
    <row r="1425" spans="1:4" ht="12.5" x14ac:dyDescent="0.25">
      <c r="A1425" s="38">
        <v>43234</v>
      </c>
      <c r="B1425" s="1">
        <v>2018</v>
      </c>
      <c r="C1425" s="39">
        <v>8.8313169348161837E-4</v>
      </c>
      <c r="D1425" s="83">
        <v>2.2799999999999997E-2</v>
      </c>
    </row>
    <row r="1426" spans="1:4" ht="12.5" x14ac:dyDescent="0.25">
      <c r="A1426" s="38">
        <v>43235</v>
      </c>
      <c r="B1426" s="1">
        <v>2018</v>
      </c>
      <c r="C1426" s="39">
        <v>-6.8656799596488963E-3</v>
      </c>
      <c r="D1426" s="83">
        <v>2.3100000000000002E-2</v>
      </c>
    </row>
    <row r="1427" spans="1:4" ht="12.5" x14ac:dyDescent="0.25">
      <c r="A1427" s="38">
        <v>43236</v>
      </c>
      <c r="B1427" s="1">
        <v>2018</v>
      </c>
      <c r="C1427" s="39">
        <v>4.0523361876279775E-3</v>
      </c>
      <c r="D1427" s="83">
        <v>2.3199999999999998E-2</v>
      </c>
    </row>
    <row r="1428" spans="1:4" ht="12.5" x14ac:dyDescent="0.25">
      <c r="A1428" s="38">
        <v>43237</v>
      </c>
      <c r="B1428" s="1">
        <v>2018</v>
      </c>
      <c r="C1428" s="39">
        <v>-8.562100552650634E-4</v>
      </c>
      <c r="D1428" s="83">
        <v>2.3199999999999998E-2</v>
      </c>
    </row>
    <row r="1429" spans="1:4" ht="12.5" x14ac:dyDescent="0.25">
      <c r="A1429" s="38">
        <v>43238</v>
      </c>
      <c r="B1429" s="1">
        <v>2018</v>
      </c>
      <c r="C1429" s="39">
        <v>-2.6356975373117938E-3</v>
      </c>
      <c r="D1429" s="83">
        <v>2.3199999999999998E-2</v>
      </c>
    </row>
    <row r="1430" spans="1:4" ht="12.5" x14ac:dyDescent="0.25">
      <c r="A1430" s="38">
        <v>43241</v>
      </c>
      <c r="B1430" s="1">
        <v>2018</v>
      </c>
      <c r="C1430" s="39">
        <v>7.3595901759010559E-3</v>
      </c>
      <c r="D1430" s="83">
        <v>2.35E-2</v>
      </c>
    </row>
    <row r="1431" spans="1:4" ht="12.5" x14ac:dyDescent="0.25">
      <c r="A1431" s="38">
        <v>43242</v>
      </c>
      <c r="B1431" s="1">
        <v>2018</v>
      </c>
      <c r="C1431" s="39">
        <v>-3.1406635129493403E-3</v>
      </c>
      <c r="D1431" s="83">
        <v>2.3400000000000001E-2</v>
      </c>
    </row>
    <row r="1432" spans="1:4" ht="12.5" x14ac:dyDescent="0.25">
      <c r="A1432" s="38">
        <v>43243</v>
      </c>
      <c r="B1432" s="1">
        <v>2018</v>
      </c>
      <c r="C1432" s="39">
        <v>3.2431094088002069E-3</v>
      </c>
      <c r="D1432" s="83">
        <v>2.29E-2</v>
      </c>
    </row>
    <row r="1433" spans="1:4" ht="12.5" x14ac:dyDescent="0.25">
      <c r="A1433" s="38">
        <v>43244</v>
      </c>
      <c r="B1433" s="1">
        <v>2018</v>
      </c>
      <c r="C1433" s="39">
        <v>-2.0252522464269634E-3</v>
      </c>
      <c r="D1433" s="83">
        <v>2.2799999999999997E-2</v>
      </c>
    </row>
    <row r="1434" spans="1:4" ht="12.5" x14ac:dyDescent="0.25">
      <c r="A1434" s="38">
        <v>43245</v>
      </c>
      <c r="B1434" s="1">
        <v>2018</v>
      </c>
      <c r="C1434" s="39">
        <v>-2.3600281824850003E-3</v>
      </c>
      <c r="D1434" s="83">
        <v>2.2700000000000001E-2</v>
      </c>
    </row>
    <row r="1435" spans="1:4" ht="12.5" x14ac:dyDescent="0.25">
      <c r="A1435" s="38">
        <v>43249</v>
      </c>
      <c r="B1435" s="1">
        <v>2018</v>
      </c>
      <c r="C1435" s="39">
        <v>-1.1631583739263906E-2</v>
      </c>
      <c r="D1435" s="83">
        <v>2.1700000000000001E-2</v>
      </c>
    </row>
    <row r="1436" spans="1:4" ht="12.5" x14ac:dyDescent="0.25">
      <c r="A1436" s="38">
        <v>43250</v>
      </c>
      <c r="B1436" s="1">
        <v>2018</v>
      </c>
      <c r="C1436" s="39">
        <v>1.2615911702766044E-2</v>
      </c>
      <c r="D1436" s="83">
        <v>2.23E-2</v>
      </c>
    </row>
    <row r="1437" spans="1:4" ht="12.5" x14ac:dyDescent="0.25">
      <c r="A1437" s="38">
        <v>43251</v>
      </c>
      <c r="B1437" s="1">
        <v>2018</v>
      </c>
      <c r="C1437" s="39">
        <v>-6.9033368781207007E-3</v>
      </c>
      <c r="D1437" s="83">
        <v>2.23E-2</v>
      </c>
    </row>
    <row r="1438" spans="1:4" ht="12.5" x14ac:dyDescent="0.25">
      <c r="A1438" s="38">
        <v>43252</v>
      </c>
      <c r="B1438" s="1">
        <v>2018</v>
      </c>
      <c r="C1438" s="39">
        <v>1.079076407564197E-2</v>
      </c>
      <c r="D1438" s="83">
        <v>2.2799999999999997E-2</v>
      </c>
    </row>
    <row r="1439" spans="1:4" ht="12.5" x14ac:dyDescent="0.25">
      <c r="A1439" s="38">
        <v>43255</v>
      </c>
      <c r="B1439" s="1">
        <v>2018</v>
      </c>
      <c r="C1439" s="39">
        <v>4.4695950894616818E-3</v>
      </c>
      <c r="D1439" s="83">
        <v>2.3E-2</v>
      </c>
    </row>
    <row r="1440" spans="1:4" ht="12.5" x14ac:dyDescent="0.25">
      <c r="A1440" s="38">
        <v>43256</v>
      </c>
      <c r="B1440" s="1">
        <v>2018</v>
      </c>
      <c r="C1440" s="39">
        <v>7.0237116833561891E-4</v>
      </c>
      <c r="D1440" s="83">
        <v>2.3199999999999998E-2</v>
      </c>
    </row>
    <row r="1441" spans="1:4" ht="12.5" x14ac:dyDescent="0.25">
      <c r="A1441" s="38">
        <v>43257</v>
      </c>
      <c r="B1441" s="1">
        <v>2018</v>
      </c>
      <c r="C1441" s="39">
        <v>8.5308831756656898E-3</v>
      </c>
      <c r="D1441" s="83">
        <v>2.3199999999999998E-2</v>
      </c>
    </row>
    <row r="1442" spans="1:4" ht="12.5" x14ac:dyDescent="0.25">
      <c r="A1442" s="38">
        <v>43258</v>
      </c>
      <c r="B1442" s="1">
        <v>2018</v>
      </c>
      <c r="C1442" s="39">
        <v>-7.1445069721093465E-4</v>
      </c>
      <c r="D1442" s="83">
        <v>2.3100000000000002E-2</v>
      </c>
    </row>
    <row r="1443" spans="1:4" ht="12.5" x14ac:dyDescent="0.25">
      <c r="A1443" s="38">
        <v>43259</v>
      </c>
      <c r="B1443" s="1">
        <v>2018</v>
      </c>
      <c r="C1443" s="39">
        <v>3.1210606659344705E-3</v>
      </c>
      <c r="D1443" s="83">
        <v>2.3E-2</v>
      </c>
    </row>
    <row r="1444" spans="1:4" ht="12.5" x14ac:dyDescent="0.25">
      <c r="A1444" s="38">
        <v>43262</v>
      </c>
      <c r="B1444" s="1">
        <v>2018</v>
      </c>
      <c r="C1444" s="39">
        <v>1.0681475490628696E-3</v>
      </c>
      <c r="D1444" s="83">
        <v>2.3199999999999998E-2</v>
      </c>
    </row>
    <row r="1445" spans="1:4" ht="12.5" x14ac:dyDescent="0.25">
      <c r="A1445" s="38">
        <v>43263</v>
      </c>
      <c r="B1445" s="1">
        <v>2018</v>
      </c>
      <c r="C1445" s="39">
        <v>1.7418322369011133E-3</v>
      </c>
      <c r="D1445" s="83">
        <v>2.3100000000000002E-2</v>
      </c>
    </row>
    <row r="1446" spans="1:4" ht="12.5" x14ac:dyDescent="0.25">
      <c r="A1446" s="38">
        <v>43264</v>
      </c>
      <c r="B1446" s="1">
        <v>2018</v>
      </c>
      <c r="C1446" s="39">
        <v>-4.0341772794630594E-3</v>
      </c>
      <c r="D1446" s="83">
        <v>2.35E-2</v>
      </c>
    </row>
    <row r="1447" spans="1:4" ht="12.5" x14ac:dyDescent="0.25">
      <c r="A1447" s="38">
        <v>43265</v>
      </c>
      <c r="B1447" s="1">
        <v>2018</v>
      </c>
      <c r="C1447" s="39">
        <v>2.4684618120292836E-3</v>
      </c>
      <c r="D1447" s="83">
        <v>2.35E-2</v>
      </c>
    </row>
    <row r="1448" spans="1:4" ht="12.5" x14ac:dyDescent="0.25">
      <c r="A1448" s="38">
        <v>43266</v>
      </c>
      <c r="B1448" s="1">
        <v>2018</v>
      </c>
      <c r="C1448" s="39">
        <v>-1.0175922059649557E-3</v>
      </c>
      <c r="D1448" s="83">
        <v>2.35E-2</v>
      </c>
    </row>
    <row r="1449" spans="1:4" ht="12.5" x14ac:dyDescent="0.25">
      <c r="A1449" s="38">
        <v>43269</v>
      </c>
      <c r="B1449" s="1">
        <v>2018</v>
      </c>
      <c r="C1449" s="39">
        <v>-2.1284228000868419E-3</v>
      </c>
      <c r="D1449" s="83">
        <v>2.35E-2</v>
      </c>
    </row>
    <row r="1450" spans="1:4" ht="12.5" x14ac:dyDescent="0.25">
      <c r="A1450" s="38">
        <v>43270</v>
      </c>
      <c r="B1450" s="1">
        <v>2018</v>
      </c>
      <c r="C1450" s="39">
        <v>-4.0315497659651062E-3</v>
      </c>
      <c r="D1450" s="83">
        <v>2.3400000000000001E-2</v>
      </c>
    </row>
    <row r="1451" spans="1:4" ht="12.5" x14ac:dyDescent="0.25">
      <c r="A1451" s="38">
        <v>43271</v>
      </c>
      <c r="B1451" s="1">
        <v>2018</v>
      </c>
      <c r="C1451" s="39">
        <v>1.7106973363122029E-3</v>
      </c>
      <c r="D1451" s="83">
        <v>2.3599999999999999E-2</v>
      </c>
    </row>
    <row r="1452" spans="1:4" ht="12.5" x14ac:dyDescent="0.25">
      <c r="A1452" s="38">
        <v>43272</v>
      </c>
      <c r="B1452" s="1">
        <v>2018</v>
      </c>
      <c r="C1452" s="39">
        <v>-6.3657076922923536E-3</v>
      </c>
      <c r="D1452" s="83">
        <v>2.3400000000000001E-2</v>
      </c>
    </row>
    <row r="1453" spans="1:4" ht="12.5" x14ac:dyDescent="0.25">
      <c r="A1453" s="38">
        <v>43273</v>
      </c>
      <c r="B1453" s="1">
        <v>2018</v>
      </c>
      <c r="C1453" s="39">
        <v>1.8602493447316098E-3</v>
      </c>
      <c r="D1453" s="83">
        <v>2.3300000000000001E-2</v>
      </c>
    </row>
    <row r="1454" spans="1:4" ht="12.5" x14ac:dyDescent="0.25">
      <c r="A1454" s="38">
        <v>43276</v>
      </c>
      <c r="B1454" s="1">
        <v>2018</v>
      </c>
      <c r="C1454" s="39">
        <v>-1.3819790665146471E-2</v>
      </c>
      <c r="D1454" s="83">
        <v>2.3400000000000001E-2</v>
      </c>
    </row>
    <row r="1455" spans="1:4" ht="12.5" x14ac:dyDescent="0.25">
      <c r="A1455" s="38">
        <v>43277</v>
      </c>
      <c r="B1455" s="1">
        <v>2018</v>
      </c>
      <c r="C1455" s="39">
        <v>2.2021541473088704E-3</v>
      </c>
      <c r="D1455" s="83">
        <v>2.3300000000000001E-2</v>
      </c>
    </row>
    <row r="1456" spans="1:4" ht="12.5" x14ac:dyDescent="0.25">
      <c r="A1456" s="38">
        <v>43278</v>
      </c>
      <c r="B1456" s="1">
        <v>2018</v>
      </c>
      <c r="C1456" s="39">
        <v>-8.6415213868015241E-3</v>
      </c>
      <c r="D1456" s="83">
        <v>2.3300000000000001E-2</v>
      </c>
    </row>
    <row r="1457" spans="1:4" ht="12.5" x14ac:dyDescent="0.25">
      <c r="A1457" s="38">
        <v>43279</v>
      </c>
      <c r="B1457" s="1">
        <v>2018</v>
      </c>
      <c r="C1457" s="39">
        <v>6.1596150392206625E-3</v>
      </c>
      <c r="D1457" s="83">
        <v>2.3300000000000001E-2</v>
      </c>
    </row>
    <row r="1458" spans="1:4" ht="12.5" x14ac:dyDescent="0.25">
      <c r="A1458" s="38">
        <v>43280</v>
      </c>
      <c r="B1458" s="1">
        <v>2018</v>
      </c>
      <c r="C1458" s="39">
        <v>7.5809434912754855E-4</v>
      </c>
      <c r="D1458" s="83">
        <v>2.3300000000000001E-2</v>
      </c>
    </row>
    <row r="1459" spans="1:4" ht="12.5" x14ac:dyDescent="0.25">
      <c r="A1459" s="38">
        <v>43283</v>
      </c>
      <c r="B1459" s="1">
        <v>2018</v>
      </c>
      <c r="C1459" s="39">
        <v>3.0633182696388058E-3</v>
      </c>
      <c r="D1459" s="83">
        <v>2.3400000000000001E-2</v>
      </c>
    </row>
    <row r="1460" spans="1:4" ht="12.5" x14ac:dyDescent="0.25">
      <c r="A1460" s="38">
        <v>43284</v>
      </c>
      <c r="B1460" s="1">
        <v>2018</v>
      </c>
      <c r="C1460" s="39">
        <v>-4.959632808581322E-3</v>
      </c>
      <c r="D1460" s="83">
        <v>2.3300000000000001E-2</v>
      </c>
    </row>
    <row r="1461" spans="1:4" ht="12.5" x14ac:dyDescent="0.25">
      <c r="A1461" s="38">
        <v>43286</v>
      </c>
      <c r="B1461" s="1">
        <v>2018</v>
      </c>
      <c r="C1461" s="39">
        <v>8.5838066940842651E-3</v>
      </c>
      <c r="D1461" s="83">
        <v>2.3199999999999998E-2</v>
      </c>
    </row>
    <row r="1462" spans="1:4" ht="12.5" x14ac:dyDescent="0.25">
      <c r="A1462" s="38">
        <v>43287</v>
      </c>
      <c r="B1462" s="1">
        <v>2018</v>
      </c>
      <c r="C1462" s="39">
        <v>8.4455320847041989E-3</v>
      </c>
      <c r="D1462" s="83">
        <v>2.3400000000000001E-2</v>
      </c>
    </row>
    <row r="1463" spans="1:4" ht="12.5" x14ac:dyDescent="0.25">
      <c r="A1463" s="38">
        <v>43290</v>
      </c>
      <c r="B1463" s="1">
        <v>2018</v>
      </c>
      <c r="C1463" s="39">
        <v>8.7843436152737018E-3</v>
      </c>
      <c r="D1463" s="83">
        <v>2.3400000000000001E-2</v>
      </c>
    </row>
    <row r="1464" spans="1:4" ht="12.5" x14ac:dyDescent="0.25">
      <c r="A1464" s="38">
        <v>43291</v>
      </c>
      <c r="B1464" s="1">
        <v>2018</v>
      </c>
      <c r="C1464" s="39">
        <v>3.4671897996766143E-3</v>
      </c>
      <c r="D1464" s="83">
        <v>2.3599999999999999E-2</v>
      </c>
    </row>
    <row r="1465" spans="1:4" ht="12.5" x14ac:dyDescent="0.25">
      <c r="A1465" s="38">
        <v>43292</v>
      </c>
      <c r="B1465" s="1">
        <v>2018</v>
      </c>
      <c r="C1465" s="39">
        <v>-7.1194619539736125E-3</v>
      </c>
      <c r="D1465" s="83">
        <v>2.3599999999999999E-2</v>
      </c>
    </row>
    <row r="1466" spans="1:4" ht="12.5" x14ac:dyDescent="0.25">
      <c r="A1466" s="38">
        <v>43293</v>
      </c>
      <c r="B1466" s="1">
        <v>2018</v>
      </c>
      <c r="C1466" s="39">
        <v>8.7109846615288089E-3</v>
      </c>
      <c r="D1466" s="83">
        <v>2.3900000000000001E-2</v>
      </c>
    </row>
    <row r="1467" spans="1:4" ht="12.5" x14ac:dyDescent="0.25">
      <c r="A1467" s="38">
        <v>43294</v>
      </c>
      <c r="B1467" s="1">
        <v>2018</v>
      </c>
      <c r="C1467" s="39">
        <v>1.0786485794734959E-3</v>
      </c>
      <c r="D1467" s="83">
        <v>2.3700000000000002E-2</v>
      </c>
    </row>
    <row r="1468" spans="1:4" ht="12.5" x14ac:dyDescent="0.25">
      <c r="A1468" s="38">
        <v>43297</v>
      </c>
      <c r="B1468" s="1">
        <v>2018</v>
      </c>
      <c r="C1468" s="39">
        <v>-1.0286192765856391E-3</v>
      </c>
      <c r="D1468" s="83">
        <v>2.3900000000000001E-2</v>
      </c>
    </row>
    <row r="1469" spans="1:4" ht="12.5" x14ac:dyDescent="0.25">
      <c r="A1469" s="38">
        <v>43298</v>
      </c>
      <c r="B1469" s="1">
        <v>2018</v>
      </c>
      <c r="C1469" s="39">
        <v>3.9657825363438081E-3</v>
      </c>
      <c r="D1469" s="83">
        <v>2.3900000000000001E-2</v>
      </c>
    </row>
    <row r="1470" spans="1:4" ht="12.5" x14ac:dyDescent="0.25">
      <c r="A1470" s="38">
        <v>43299</v>
      </c>
      <c r="B1470" s="1">
        <v>2018</v>
      </c>
      <c r="C1470" s="39">
        <v>2.1581578355824118E-3</v>
      </c>
      <c r="D1470" s="83">
        <v>2.4300000000000002E-2</v>
      </c>
    </row>
    <row r="1471" spans="1:4" ht="12.5" x14ac:dyDescent="0.25">
      <c r="A1471" s="38">
        <v>43300</v>
      </c>
      <c r="B1471" s="1">
        <v>2018</v>
      </c>
      <c r="C1471" s="39">
        <v>-3.9607817464154278E-3</v>
      </c>
      <c r="D1471" s="83">
        <v>2.4E-2</v>
      </c>
    </row>
    <row r="1472" spans="1:4" ht="12.5" x14ac:dyDescent="0.25">
      <c r="A1472" s="38">
        <v>43301</v>
      </c>
      <c r="B1472" s="1">
        <v>2018</v>
      </c>
      <c r="C1472" s="39">
        <v>-9.489291369751974E-4</v>
      </c>
      <c r="D1472" s="83">
        <v>2.4100000000000003E-2</v>
      </c>
    </row>
    <row r="1473" spans="1:4" ht="12.5" x14ac:dyDescent="0.25">
      <c r="A1473" s="38">
        <v>43304</v>
      </c>
      <c r="B1473" s="1">
        <v>2018</v>
      </c>
      <c r="C1473" s="39">
        <v>1.8363971848938719E-3</v>
      </c>
      <c r="D1473" s="83">
        <v>2.4199999999999999E-2</v>
      </c>
    </row>
    <row r="1474" spans="1:4" ht="12.5" x14ac:dyDescent="0.25">
      <c r="A1474" s="38">
        <v>43305</v>
      </c>
      <c r="B1474" s="1">
        <v>2018</v>
      </c>
      <c r="C1474" s="39">
        <v>4.7695465529177935E-3</v>
      </c>
      <c r="D1474" s="83">
        <v>2.4199999999999999E-2</v>
      </c>
    </row>
    <row r="1475" spans="1:4" ht="12.5" x14ac:dyDescent="0.25">
      <c r="A1475" s="38">
        <v>43306</v>
      </c>
      <c r="B1475" s="1">
        <v>2018</v>
      </c>
      <c r="C1475" s="39">
        <v>9.060376426541358E-3</v>
      </c>
      <c r="D1475" s="83">
        <v>2.4199999999999999E-2</v>
      </c>
    </row>
    <row r="1476" spans="1:4" ht="12.5" x14ac:dyDescent="0.25">
      <c r="A1476" s="38">
        <v>43307</v>
      </c>
      <c r="B1476" s="1">
        <v>2018</v>
      </c>
      <c r="C1476" s="39">
        <v>-3.0368580797846918E-3</v>
      </c>
      <c r="D1476" s="83">
        <v>2.4100000000000003E-2</v>
      </c>
    </row>
    <row r="1477" spans="1:4" ht="12.5" x14ac:dyDescent="0.25">
      <c r="A1477" s="38">
        <v>43308</v>
      </c>
      <c r="B1477" s="1">
        <v>2018</v>
      </c>
      <c r="C1477" s="39">
        <v>-6.5838795461225143E-3</v>
      </c>
      <c r="D1477" s="83">
        <v>2.4300000000000002E-2</v>
      </c>
    </row>
    <row r="1478" spans="1:4" ht="12.5" x14ac:dyDescent="0.25">
      <c r="A1478" s="38">
        <v>43311</v>
      </c>
      <c r="B1478" s="1">
        <v>2018</v>
      </c>
      <c r="C1478" s="39">
        <v>-5.7707999094024024E-3</v>
      </c>
      <c r="D1478" s="83">
        <v>2.4300000000000002E-2</v>
      </c>
    </row>
    <row r="1479" spans="1:4" ht="12.5" x14ac:dyDescent="0.25">
      <c r="A1479" s="38">
        <v>43312</v>
      </c>
      <c r="B1479" s="1">
        <v>2018</v>
      </c>
      <c r="C1479" s="39">
        <v>4.8728581939806326E-3</v>
      </c>
      <c r="D1479" s="83">
        <v>2.4400000000000002E-2</v>
      </c>
    </row>
    <row r="1480" spans="1:4" ht="12.5" x14ac:dyDescent="0.25">
      <c r="A1480" s="38">
        <v>43313</v>
      </c>
      <c r="B1480" s="1">
        <v>2018</v>
      </c>
      <c r="C1480" s="39">
        <v>-1.0409173801414606E-3</v>
      </c>
      <c r="D1480" s="83">
        <v>2.4500000000000001E-2</v>
      </c>
    </row>
    <row r="1481" spans="1:4" ht="12.5" x14ac:dyDescent="0.25">
      <c r="A1481" s="38">
        <v>43314</v>
      </c>
      <c r="B1481" s="1">
        <v>2018</v>
      </c>
      <c r="C1481" s="39">
        <v>4.914398127409042E-3</v>
      </c>
      <c r="D1481" s="83">
        <v>2.4500000000000001E-2</v>
      </c>
    </row>
    <row r="1482" spans="1:4" ht="12.5" x14ac:dyDescent="0.25">
      <c r="A1482" s="38">
        <v>43315</v>
      </c>
      <c r="B1482" s="1">
        <v>2018</v>
      </c>
      <c r="C1482" s="39">
        <v>4.6333873211502116E-3</v>
      </c>
      <c r="D1482" s="83">
        <v>2.4300000000000002E-2</v>
      </c>
    </row>
    <row r="1483" spans="1:4" ht="12.5" x14ac:dyDescent="0.25">
      <c r="A1483" s="38">
        <v>43318</v>
      </c>
      <c r="B1483" s="1">
        <v>2018</v>
      </c>
      <c r="C1483" s="39">
        <v>3.5320512931104955E-3</v>
      </c>
      <c r="D1483" s="83">
        <v>2.4400000000000002E-2</v>
      </c>
    </row>
    <row r="1484" spans="1:4" ht="12.5" x14ac:dyDescent="0.25">
      <c r="A1484" s="38">
        <v>43319</v>
      </c>
      <c r="B1484" s="1">
        <v>2018</v>
      </c>
      <c r="C1484" s="39">
        <v>2.8201845679715165E-3</v>
      </c>
      <c r="D1484" s="83">
        <v>2.4500000000000001E-2</v>
      </c>
    </row>
    <row r="1485" spans="1:4" ht="12.5" x14ac:dyDescent="0.25">
      <c r="A1485" s="38">
        <v>43320</v>
      </c>
      <c r="B1485" s="1">
        <v>2018</v>
      </c>
      <c r="C1485" s="39">
        <v>-2.6241438881196129E-4</v>
      </c>
      <c r="D1485" s="83">
        <v>2.4400000000000002E-2</v>
      </c>
    </row>
    <row r="1486" spans="1:4" ht="12.5" x14ac:dyDescent="0.25">
      <c r="A1486" s="38">
        <v>43321</v>
      </c>
      <c r="B1486" s="1">
        <v>2018</v>
      </c>
      <c r="C1486" s="39">
        <v>-1.4427591414417902E-3</v>
      </c>
      <c r="D1486" s="83">
        <v>2.4400000000000002E-2</v>
      </c>
    </row>
    <row r="1487" spans="1:4" ht="12.5" x14ac:dyDescent="0.25">
      <c r="A1487" s="38">
        <v>43322</v>
      </c>
      <c r="B1487" s="1">
        <v>2018</v>
      </c>
      <c r="C1487" s="39">
        <v>-7.1392952256226182E-3</v>
      </c>
      <c r="D1487" s="83">
        <v>2.4199999999999999E-2</v>
      </c>
    </row>
    <row r="1488" spans="1:4" ht="12.5" x14ac:dyDescent="0.25">
      <c r="A1488" s="38">
        <v>43325</v>
      </c>
      <c r="B1488" s="1">
        <v>2018</v>
      </c>
      <c r="C1488" s="39">
        <v>-4.0140031013779489E-3</v>
      </c>
      <c r="D1488" s="83">
        <v>2.4199999999999999E-2</v>
      </c>
    </row>
    <row r="1489" spans="1:4" ht="12.5" x14ac:dyDescent="0.25">
      <c r="A1489" s="38">
        <v>43326</v>
      </c>
      <c r="B1489" s="1">
        <v>2018</v>
      </c>
      <c r="C1489" s="39">
        <v>6.3689195466782979E-3</v>
      </c>
      <c r="D1489" s="83">
        <v>2.4400000000000002E-2</v>
      </c>
    </row>
    <row r="1490" spans="1:4" ht="12.5" x14ac:dyDescent="0.25">
      <c r="A1490" s="38">
        <v>43327</v>
      </c>
      <c r="B1490" s="1">
        <v>2018</v>
      </c>
      <c r="C1490" s="39">
        <v>-7.6312639158579937E-3</v>
      </c>
      <c r="D1490" s="83">
        <v>2.4500000000000001E-2</v>
      </c>
    </row>
    <row r="1491" spans="1:4" ht="12.5" x14ac:dyDescent="0.25">
      <c r="A1491" s="38">
        <v>43328</v>
      </c>
      <c r="B1491" s="1">
        <v>2018</v>
      </c>
      <c r="C1491" s="39">
        <v>7.8882767591131279E-3</v>
      </c>
      <c r="D1491" s="83">
        <v>2.4500000000000001E-2</v>
      </c>
    </row>
    <row r="1492" spans="1:4" ht="12.5" x14ac:dyDescent="0.25">
      <c r="A1492" s="38">
        <v>43329</v>
      </c>
      <c r="B1492" s="1">
        <v>2018</v>
      </c>
      <c r="C1492" s="39">
        <v>3.3176268652185398E-3</v>
      </c>
      <c r="D1492" s="83">
        <v>2.4400000000000002E-2</v>
      </c>
    </row>
    <row r="1493" spans="1:4" ht="12.5" x14ac:dyDescent="0.25">
      <c r="A1493" s="38">
        <v>43332</v>
      </c>
      <c r="B1493" s="1">
        <v>2018</v>
      </c>
      <c r="C1493" s="39">
        <v>2.4250166951827559E-3</v>
      </c>
      <c r="D1493" s="83">
        <v>2.4300000000000002E-2</v>
      </c>
    </row>
    <row r="1494" spans="1:4" ht="12.5" x14ac:dyDescent="0.25">
      <c r="A1494" s="38">
        <v>43333</v>
      </c>
      <c r="B1494" s="1">
        <v>2018</v>
      </c>
      <c r="C1494" s="39">
        <v>2.0664306891217009E-3</v>
      </c>
      <c r="D1494" s="83">
        <v>2.4500000000000001E-2</v>
      </c>
    </row>
    <row r="1495" spans="1:4" ht="12.5" x14ac:dyDescent="0.25">
      <c r="A1495" s="38">
        <v>43334</v>
      </c>
      <c r="B1495" s="1">
        <v>2018</v>
      </c>
      <c r="C1495" s="39">
        <v>-3.9826858501759574E-4</v>
      </c>
      <c r="D1495" s="83">
        <v>2.4300000000000002E-2</v>
      </c>
    </row>
    <row r="1496" spans="1:4" ht="12.5" x14ac:dyDescent="0.25">
      <c r="A1496" s="38">
        <v>43335</v>
      </c>
      <c r="B1496" s="1">
        <v>2018</v>
      </c>
      <c r="C1496" s="39">
        <v>-1.6926632005294403E-3</v>
      </c>
      <c r="D1496" s="83">
        <v>2.4300000000000002E-2</v>
      </c>
    </row>
    <row r="1497" spans="1:4" ht="12.5" x14ac:dyDescent="0.25">
      <c r="A1497" s="38">
        <v>43336</v>
      </c>
      <c r="B1497" s="1">
        <v>2018</v>
      </c>
      <c r="C1497" s="39">
        <v>6.1797194745907722E-3</v>
      </c>
      <c r="D1497" s="83">
        <v>2.4400000000000002E-2</v>
      </c>
    </row>
    <row r="1498" spans="1:4" ht="12.5" x14ac:dyDescent="0.25">
      <c r="A1498" s="38">
        <v>43339</v>
      </c>
      <c r="B1498" s="1">
        <v>2018</v>
      </c>
      <c r="C1498" s="39">
        <v>7.6411243957242277E-3</v>
      </c>
      <c r="D1498" s="83">
        <v>2.4700000000000003E-2</v>
      </c>
    </row>
    <row r="1499" spans="1:4" ht="12.5" x14ac:dyDescent="0.25">
      <c r="A1499" s="38">
        <v>43340</v>
      </c>
      <c r="B1499" s="1">
        <v>2018</v>
      </c>
      <c r="C1499" s="39">
        <v>2.6923196567344023E-4</v>
      </c>
      <c r="D1499" s="83">
        <v>2.4700000000000003E-2</v>
      </c>
    </row>
    <row r="1500" spans="1:4" ht="12.5" x14ac:dyDescent="0.25">
      <c r="A1500" s="38">
        <v>43341</v>
      </c>
      <c r="B1500" s="1">
        <v>2018</v>
      </c>
      <c r="C1500" s="39">
        <v>5.6852358046606769E-3</v>
      </c>
      <c r="D1500" s="83">
        <v>2.4799999999999999E-2</v>
      </c>
    </row>
    <row r="1501" spans="1:4" ht="12.5" x14ac:dyDescent="0.25">
      <c r="A1501" s="38">
        <v>43342</v>
      </c>
      <c r="B1501" s="1">
        <v>2018</v>
      </c>
      <c r="C1501" s="39">
        <v>-4.4401182457849643E-3</v>
      </c>
      <c r="D1501" s="83">
        <v>2.4700000000000003E-2</v>
      </c>
    </row>
    <row r="1502" spans="1:4" ht="12.5" x14ac:dyDescent="0.25">
      <c r="A1502" s="38">
        <v>43343</v>
      </c>
      <c r="B1502" s="1">
        <v>2018</v>
      </c>
      <c r="C1502" s="39">
        <v>1.3442134217546059E-4</v>
      </c>
      <c r="D1502" s="83">
        <v>2.46E-2</v>
      </c>
    </row>
    <row r="1503" spans="1:4" ht="12.5" x14ac:dyDescent="0.25">
      <c r="A1503" s="38">
        <v>43347</v>
      </c>
      <c r="B1503" s="1">
        <v>2018</v>
      </c>
      <c r="C1503" s="39">
        <v>-1.6556752036839839E-3</v>
      </c>
      <c r="D1503" s="83">
        <v>2.4900000000000002E-2</v>
      </c>
    </row>
    <row r="1504" spans="1:4" ht="12.5" x14ac:dyDescent="0.25">
      <c r="A1504" s="38">
        <v>43348</v>
      </c>
      <c r="B1504" s="1">
        <v>2018</v>
      </c>
      <c r="C1504" s="39">
        <v>-2.8071067225424913E-3</v>
      </c>
      <c r="D1504" s="83">
        <v>2.4900000000000002E-2</v>
      </c>
    </row>
    <row r="1505" spans="1:4" ht="12.5" x14ac:dyDescent="0.25">
      <c r="A1505" s="38">
        <v>43349</v>
      </c>
      <c r="B1505" s="1">
        <v>2018</v>
      </c>
      <c r="C1505" s="39">
        <v>-3.6589741948485021E-3</v>
      </c>
      <c r="D1505" s="83">
        <v>2.5000000000000001E-2</v>
      </c>
    </row>
    <row r="1506" spans="1:4" ht="12.5" x14ac:dyDescent="0.25">
      <c r="A1506" s="38">
        <v>43350</v>
      </c>
      <c r="B1506" s="1">
        <v>2018</v>
      </c>
      <c r="C1506" s="39">
        <v>-2.2157571246540649E-3</v>
      </c>
      <c r="D1506" s="83">
        <v>2.53E-2</v>
      </c>
    </row>
    <row r="1507" spans="1:4" ht="12.5" x14ac:dyDescent="0.25">
      <c r="A1507" s="38">
        <v>43353</v>
      </c>
      <c r="B1507" s="1">
        <v>2018</v>
      </c>
      <c r="C1507" s="39">
        <v>1.8960451407243311E-3</v>
      </c>
      <c r="D1507" s="83">
        <v>2.5400000000000002E-2</v>
      </c>
    </row>
    <row r="1508" spans="1:4" ht="12.5" x14ac:dyDescent="0.25">
      <c r="A1508" s="38">
        <v>43354</v>
      </c>
      <c r="B1508" s="1">
        <v>2018</v>
      </c>
      <c r="C1508" s="39">
        <v>3.7328621563787081E-3</v>
      </c>
      <c r="D1508" s="83">
        <v>2.5499999999999998E-2</v>
      </c>
    </row>
    <row r="1509" spans="1:4" ht="12.5" x14ac:dyDescent="0.25">
      <c r="A1509" s="38">
        <v>43355</v>
      </c>
      <c r="B1509" s="1">
        <v>2018</v>
      </c>
      <c r="C1509" s="39">
        <v>3.5659819551439804E-4</v>
      </c>
      <c r="D1509" s="83">
        <v>2.5600000000000001E-2</v>
      </c>
    </row>
    <row r="1510" spans="1:4" ht="12.5" x14ac:dyDescent="0.25">
      <c r="A1510" s="38">
        <v>43356</v>
      </c>
      <c r="B1510" s="1">
        <v>2018</v>
      </c>
      <c r="C1510" s="39">
        <v>5.2683486546839242E-3</v>
      </c>
      <c r="D1510" s="83">
        <v>2.5499999999999998E-2</v>
      </c>
    </row>
    <row r="1511" spans="1:4" ht="12.5" x14ac:dyDescent="0.25">
      <c r="A1511" s="38">
        <v>43357</v>
      </c>
      <c r="B1511" s="1">
        <v>2018</v>
      </c>
      <c r="C1511" s="39">
        <v>2.7542708586353852E-4</v>
      </c>
      <c r="D1511" s="83">
        <v>2.5600000000000001E-2</v>
      </c>
    </row>
    <row r="1512" spans="1:4" ht="12.5" x14ac:dyDescent="0.25">
      <c r="A1512" s="38">
        <v>43360</v>
      </c>
      <c r="B1512" s="1">
        <v>2018</v>
      </c>
      <c r="C1512" s="39">
        <v>-5.5853146174804991E-3</v>
      </c>
      <c r="D1512" s="83">
        <v>2.5700000000000001E-2</v>
      </c>
    </row>
    <row r="1513" spans="1:4" ht="12.5" x14ac:dyDescent="0.25">
      <c r="A1513" s="38">
        <v>43361</v>
      </c>
      <c r="B1513" s="1">
        <v>2018</v>
      </c>
      <c r="C1513" s="39">
        <v>5.354649595431229E-3</v>
      </c>
      <c r="D1513" s="83">
        <v>2.58E-2</v>
      </c>
    </row>
    <row r="1514" spans="1:4" ht="12.5" x14ac:dyDescent="0.25">
      <c r="A1514" s="38">
        <v>43362</v>
      </c>
      <c r="B1514" s="1">
        <v>2018</v>
      </c>
      <c r="C1514" s="39">
        <v>1.2525249991826694E-3</v>
      </c>
      <c r="D1514" s="83">
        <v>2.58E-2</v>
      </c>
    </row>
    <row r="1515" spans="1:4" ht="12.5" x14ac:dyDescent="0.25">
      <c r="A1515" s="38">
        <v>43363</v>
      </c>
      <c r="B1515" s="1">
        <v>2018</v>
      </c>
      <c r="C1515" s="39">
        <v>7.8099973940756514E-3</v>
      </c>
      <c r="D1515" s="83">
        <v>2.58E-2</v>
      </c>
    </row>
    <row r="1516" spans="1:4" ht="12.5" x14ac:dyDescent="0.25">
      <c r="A1516" s="38">
        <v>43364</v>
      </c>
      <c r="B1516" s="1">
        <v>2018</v>
      </c>
      <c r="C1516" s="39">
        <v>-3.6857427018063469E-4</v>
      </c>
      <c r="D1516" s="83">
        <v>2.58E-2</v>
      </c>
    </row>
    <row r="1517" spans="1:4" ht="12.5" x14ac:dyDescent="0.25">
      <c r="A1517" s="38">
        <v>43367</v>
      </c>
      <c r="B1517" s="1">
        <v>2018</v>
      </c>
      <c r="C1517" s="39">
        <v>-3.5219491222055663E-3</v>
      </c>
      <c r="D1517" s="83">
        <v>2.6000000000000002E-2</v>
      </c>
    </row>
    <row r="1518" spans="1:4" ht="12.5" x14ac:dyDescent="0.25">
      <c r="A1518" s="38">
        <v>43368</v>
      </c>
      <c r="B1518" s="1">
        <v>2018</v>
      </c>
      <c r="C1518" s="39">
        <v>-1.3059284486635185E-3</v>
      </c>
      <c r="D1518" s="83">
        <v>2.5899999999999999E-2</v>
      </c>
    </row>
    <row r="1519" spans="1:4" ht="12.5" x14ac:dyDescent="0.25">
      <c r="A1519" s="38">
        <v>43369</v>
      </c>
      <c r="B1519" s="1">
        <v>2018</v>
      </c>
      <c r="C1519" s="39">
        <v>-3.2946695026326335E-3</v>
      </c>
      <c r="D1519" s="83">
        <v>2.58E-2</v>
      </c>
    </row>
    <row r="1520" spans="1:4" ht="12.5" x14ac:dyDescent="0.25">
      <c r="A1520" s="38">
        <v>43370</v>
      </c>
      <c r="B1520" s="1">
        <v>2018</v>
      </c>
      <c r="C1520" s="39">
        <v>2.7594661468949336E-3</v>
      </c>
      <c r="D1520" s="83">
        <v>2.58E-2</v>
      </c>
    </row>
    <row r="1521" spans="1:4" ht="12.5" x14ac:dyDescent="0.25">
      <c r="A1521" s="38">
        <v>43371</v>
      </c>
      <c r="B1521" s="1">
        <v>2018</v>
      </c>
      <c r="C1521" s="39">
        <v>-6.8634415355334628E-6</v>
      </c>
      <c r="D1521" s="83">
        <v>2.5899999999999999E-2</v>
      </c>
    </row>
    <row r="1522" spans="1:4" ht="12.5" x14ac:dyDescent="0.25">
      <c r="A1522" s="38">
        <v>43374</v>
      </c>
      <c r="B1522" s="1">
        <v>2018</v>
      </c>
      <c r="C1522" s="39">
        <v>3.6344555873070567E-3</v>
      </c>
      <c r="D1522" s="83">
        <v>2.6000000000000002E-2</v>
      </c>
    </row>
    <row r="1523" spans="1:4" ht="12.5" x14ac:dyDescent="0.25">
      <c r="A1523" s="38">
        <v>43375</v>
      </c>
      <c r="B1523" s="1">
        <v>2018</v>
      </c>
      <c r="C1523" s="39">
        <v>-3.967154747124362E-4</v>
      </c>
      <c r="D1523" s="83">
        <v>2.6099999999999998E-2</v>
      </c>
    </row>
    <row r="1524" spans="1:4" ht="12.5" x14ac:dyDescent="0.25">
      <c r="A1524" s="38">
        <v>43376</v>
      </c>
      <c r="B1524" s="1">
        <v>2018</v>
      </c>
      <c r="C1524" s="39">
        <v>7.1124001534755626E-4</v>
      </c>
      <c r="D1524" s="83">
        <v>2.6200000000000001E-2</v>
      </c>
    </row>
    <row r="1525" spans="1:4" ht="12.5" x14ac:dyDescent="0.25">
      <c r="A1525" s="38">
        <v>43377</v>
      </c>
      <c r="B1525" s="1">
        <v>2018</v>
      </c>
      <c r="C1525" s="39">
        <v>-8.2030691043885728E-3</v>
      </c>
      <c r="D1525" s="83">
        <v>2.63E-2</v>
      </c>
    </row>
    <row r="1526" spans="1:4" ht="12.5" x14ac:dyDescent="0.25">
      <c r="A1526" s="38">
        <v>43378</v>
      </c>
      <c r="B1526" s="1">
        <v>2018</v>
      </c>
      <c r="C1526" s="39">
        <v>-5.543301253226848E-3</v>
      </c>
      <c r="D1526" s="83">
        <v>2.6400000000000003E-2</v>
      </c>
    </row>
    <row r="1527" spans="1:4" ht="12.5" x14ac:dyDescent="0.25">
      <c r="A1527" s="38">
        <v>43382</v>
      </c>
      <c r="B1527" s="1">
        <v>2018</v>
      </c>
      <c r="C1527" s="39">
        <v>-1.4189640475695234E-3</v>
      </c>
      <c r="D1527" s="83">
        <v>2.6499999999999999E-2</v>
      </c>
    </row>
    <row r="1528" spans="1:4" ht="12.5" x14ac:dyDescent="0.25">
      <c r="A1528" s="38">
        <v>43383</v>
      </c>
      <c r="B1528" s="1">
        <v>2018</v>
      </c>
      <c r="C1528" s="39">
        <v>-3.3416333989061714E-2</v>
      </c>
      <c r="D1528" s="83">
        <v>2.6700000000000002E-2</v>
      </c>
    </row>
    <row r="1529" spans="1:4" ht="12.5" x14ac:dyDescent="0.25">
      <c r="A1529" s="38">
        <v>43384</v>
      </c>
      <c r="B1529" s="1">
        <v>2018</v>
      </c>
      <c r="C1529" s="39">
        <v>-2.0787647463574973E-2</v>
      </c>
      <c r="D1529" s="83">
        <v>2.6600000000000002E-2</v>
      </c>
    </row>
    <row r="1530" spans="1:4" ht="12.5" x14ac:dyDescent="0.25">
      <c r="A1530" s="38">
        <v>43385</v>
      </c>
      <c r="B1530" s="1">
        <v>2018</v>
      </c>
      <c r="C1530" s="39">
        <v>1.4106320709680948E-2</v>
      </c>
      <c r="D1530" s="83">
        <v>2.6600000000000002E-2</v>
      </c>
    </row>
    <row r="1531" spans="1:4" ht="12.5" x14ac:dyDescent="0.25">
      <c r="A1531" s="38">
        <v>43388</v>
      </c>
      <c r="B1531" s="1">
        <v>2018</v>
      </c>
      <c r="C1531" s="39">
        <v>-5.922538841602318E-3</v>
      </c>
      <c r="D1531" s="83">
        <v>2.6700000000000002E-2</v>
      </c>
    </row>
    <row r="1532" spans="1:4" ht="12.5" x14ac:dyDescent="0.25">
      <c r="A1532" s="38">
        <v>43389</v>
      </c>
      <c r="B1532" s="1">
        <v>2018</v>
      </c>
      <c r="C1532" s="39">
        <v>2.1267870038650147E-2</v>
      </c>
      <c r="D1532" s="83">
        <v>2.6600000000000002E-2</v>
      </c>
    </row>
    <row r="1533" spans="1:4" ht="12.5" x14ac:dyDescent="0.25">
      <c r="A1533" s="38">
        <v>43390</v>
      </c>
      <c r="B1533" s="1">
        <v>2018</v>
      </c>
      <c r="C1533" s="39">
        <v>-2.5270816079308065E-4</v>
      </c>
      <c r="D1533" s="83">
        <v>2.6600000000000002E-2</v>
      </c>
    </row>
    <row r="1534" spans="1:4" ht="12.5" x14ac:dyDescent="0.25">
      <c r="A1534" s="38">
        <v>43391</v>
      </c>
      <c r="B1534" s="1">
        <v>2018</v>
      </c>
      <c r="C1534" s="39">
        <v>-1.4496515061645461E-2</v>
      </c>
      <c r="D1534" s="83">
        <v>2.6700000000000002E-2</v>
      </c>
    </row>
    <row r="1535" spans="1:4" ht="12.5" x14ac:dyDescent="0.25">
      <c r="A1535" s="38">
        <v>43392</v>
      </c>
      <c r="B1535" s="1">
        <v>2018</v>
      </c>
      <c r="C1535" s="39">
        <v>-3.6123513910236955E-4</v>
      </c>
      <c r="D1535" s="83">
        <v>2.6700000000000002E-2</v>
      </c>
    </row>
    <row r="1536" spans="1:4" ht="12.5" x14ac:dyDescent="0.25">
      <c r="A1536" s="38">
        <v>43395</v>
      </c>
      <c r="B1536" s="1">
        <v>2018</v>
      </c>
      <c r="C1536" s="39">
        <v>-4.3087439887895167E-3</v>
      </c>
      <c r="D1536" s="83">
        <v>2.6800000000000001E-2</v>
      </c>
    </row>
    <row r="1537" spans="1:4" ht="12.5" x14ac:dyDescent="0.25">
      <c r="A1537" s="38">
        <v>43396</v>
      </c>
      <c r="B1537" s="1">
        <v>2018</v>
      </c>
      <c r="C1537" s="39">
        <v>-5.5270973242133609E-3</v>
      </c>
      <c r="D1537" s="83">
        <v>2.6700000000000002E-2</v>
      </c>
    </row>
    <row r="1538" spans="1:4" ht="12.5" x14ac:dyDescent="0.25">
      <c r="A1538" s="38">
        <v>43397</v>
      </c>
      <c r="B1538" s="1">
        <v>2018</v>
      </c>
      <c r="C1538" s="39">
        <v>-3.135083200711912E-2</v>
      </c>
      <c r="D1538" s="83">
        <v>2.6400000000000003E-2</v>
      </c>
    </row>
    <row r="1539" spans="1:4" ht="12.5" x14ac:dyDescent="0.25">
      <c r="A1539" s="38">
        <v>43398</v>
      </c>
      <c r="B1539" s="1">
        <v>2018</v>
      </c>
      <c r="C1539" s="39">
        <v>1.8453729479332191E-2</v>
      </c>
      <c r="D1539" s="83">
        <v>2.6600000000000002E-2</v>
      </c>
    </row>
    <row r="1540" spans="1:4" ht="12.5" x14ac:dyDescent="0.25">
      <c r="A1540" s="38">
        <v>43399</v>
      </c>
      <c r="B1540" s="1">
        <v>2018</v>
      </c>
      <c r="C1540" s="39">
        <v>-1.7479090705260276E-2</v>
      </c>
      <c r="D1540" s="83">
        <v>2.63E-2</v>
      </c>
    </row>
    <row r="1541" spans="1:4" ht="12.5" x14ac:dyDescent="0.25">
      <c r="A1541" s="38">
        <v>43402</v>
      </c>
      <c r="B1541" s="1">
        <v>2018</v>
      </c>
      <c r="C1541" s="39">
        <v>-6.5812303337732898E-3</v>
      </c>
      <c r="D1541" s="83">
        <v>2.6400000000000003E-2</v>
      </c>
    </row>
    <row r="1542" spans="1:4" ht="12.5" x14ac:dyDescent="0.25">
      <c r="A1542" s="38">
        <v>43403</v>
      </c>
      <c r="B1542" s="1">
        <v>2018</v>
      </c>
      <c r="C1542" s="39">
        <v>1.5545366655688744E-2</v>
      </c>
      <c r="D1542" s="83">
        <v>2.6600000000000002E-2</v>
      </c>
    </row>
    <row r="1543" spans="1:4" ht="12.5" x14ac:dyDescent="0.25">
      <c r="A1543" s="38">
        <v>43404</v>
      </c>
      <c r="B1543" s="1">
        <v>2018</v>
      </c>
      <c r="C1543" s="39">
        <v>1.0792838671999127E-2</v>
      </c>
      <c r="D1543" s="83">
        <v>2.69E-2</v>
      </c>
    </row>
    <row r="1544" spans="1:4" ht="12.5" x14ac:dyDescent="0.25">
      <c r="A1544" s="38">
        <v>43405</v>
      </c>
      <c r="B1544" s="1">
        <v>2018</v>
      </c>
      <c r="C1544" s="39">
        <v>1.0502452503904892E-2</v>
      </c>
      <c r="D1544" s="83">
        <v>2.6700000000000002E-2</v>
      </c>
    </row>
    <row r="1545" spans="1:4" ht="12.5" x14ac:dyDescent="0.25">
      <c r="A1545" s="38">
        <v>43406</v>
      </c>
      <c r="B1545" s="1">
        <v>2018</v>
      </c>
      <c r="C1545" s="39">
        <v>-6.3366998101070391E-3</v>
      </c>
      <c r="D1545" s="83">
        <v>2.7000000000000003E-2</v>
      </c>
    </row>
    <row r="1546" spans="1:4" ht="12.5" x14ac:dyDescent="0.25">
      <c r="A1546" s="38">
        <v>43409</v>
      </c>
      <c r="B1546" s="1">
        <v>2018</v>
      </c>
      <c r="C1546" s="39">
        <v>5.5846938170283911E-3</v>
      </c>
      <c r="D1546" s="83">
        <v>2.7099999999999999E-2</v>
      </c>
    </row>
    <row r="1547" spans="1:4" ht="12.5" x14ac:dyDescent="0.25">
      <c r="A1547" s="38">
        <v>43410</v>
      </c>
      <c r="B1547" s="1">
        <v>2018</v>
      </c>
      <c r="C1547" s="39">
        <v>6.2398268627495259E-3</v>
      </c>
      <c r="D1547" s="83">
        <v>2.7200000000000002E-2</v>
      </c>
    </row>
    <row r="1548" spans="1:4" ht="12.5" x14ac:dyDescent="0.25">
      <c r="A1548" s="38">
        <v>43411</v>
      </c>
      <c r="B1548" s="1">
        <v>2018</v>
      </c>
      <c r="C1548" s="39">
        <v>2.0987099015788779E-2</v>
      </c>
      <c r="D1548" s="83">
        <v>2.7400000000000004E-2</v>
      </c>
    </row>
    <row r="1549" spans="1:4" ht="12.5" x14ac:dyDescent="0.25">
      <c r="A1549" s="38">
        <v>43412</v>
      </c>
      <c r="B1549" s="1">
        <v>2018</v>
      </c>
      <c r="C1549" s="39">
        <v>-2.5121349979599032E-3</v>
      </c>
      <c r="D1549" s="83">
        <v>2.7400000000000004E-2</v>
      </c>
    </row>
    <row r="1550" spans="1:4" ht="12.5" x14ac:dyDescent="0.25">
      <c r="A1550" s="38">
        <v>43413</v>
      </c>
      <c r="B1550" s="1">
        <v>2018</v>
      </c>
      <c r="C1550" s="39">
        <v>-9.2415615930208604E-3</v>
      </c>
      <c r="D1550" s="83">
        <v>2.7300000000000001E-2</v>
      </c>
    </row>
    <row r="1551" spans="1:4" ht="12.5" x14ac:dyDescent="0.25">
      <c r="A1551" s="38">
        <v>43417</v>
      </c>
      <c r="B1551" s="1">
        <v>2018</v>
      </c>
      <c r="C1551" s="39">
        <v>-1.4830044565126614E-3</v>
      </c>
      <c r="D1551" s="83">
        <v>2.7200000000000002E-2</v>
      </c>
    </row>
    <row r="1552" spans="1:4" ht="12.5" x14ac:dyDescent="0.25">
      <c r="A1552" s="38">
        <v>43418</v>
      </c>
      <c r="B1552" s="1">
        <v>2018</v>
      </c>
      <c r="C1552" s="39">
        <v>-7.5962428487097063E-3</v>
      </c>
      <c r="D1552" s="83">
        <v>2.7099999999999999E-2</v>
      </c>
    </row>
    <row r="1553" spans="1:4" ht="12.5" x14ac:dyDescent="0.25">
      <c r="A1553" s="38">
        <v>43419</v>
      </c>
      <c r="B1553" s="1">
        <v>2018</v>
      </c>
      <c r="C1553" s="39">
        <v>1.0538079545354202E-2</v>
      </c>
      <c r="D1553" s="83">
        <v>2.7000000000000003E-2</v>
      </c>
    </row>
    <row r="1554" spans="1:4" ht="12.5" x14ac:dyDescent="0.25">
      <c r="A1554" s="38">
        <v>43420</v>
      </c>
      <c r="B1554" s="1">
        <v>2018</v>
      </c>
      <c r="C1554" s="39">
        <v>2.2208125151236689E-3</v>
      </c>
      <c r="D1554" s="83">
        <v>2.6800000000000001E-2</v>
      </c>
    </row>
    <row r="1555" spans="1:4" ht="12.5" x14ac:dyDescent="0.25">
      <c r="A1555" s="38">
        <v>43423</v>
      </c>
      <c r="B1555" s="1">
        <v>2018</v>
      </c>
      <c r="C1555" s="39">
        <v>-1.6783146839093228E-2</v>
      </c>
      <c r="D1555" s="83">
        <v>2.6600000000000002E-2</v>
      </c>
    </row>
    <row r="1556" spans="1:4" ht="12.5" x14ac:dyDescent="0.25">
      <c r="A1556" s="38">
        <v>43424</v>
      </c>
      <c r="B1556" s="1">
        <v>2018</v>
      </c>
      <c r="C1556" s="39">
        <v>-1.8317962154308476E-2</v>
      </c>
      <c r="D1556" s="83">
        <v>2.6700000000000002E-2</v>
      </c>
    </row>
    <row r="1557" spans="1:4" ht="12.5" x14ac:dyDescent="0.25">
      <c r="A1557" s="38">
        <v>43425</v>
      </c>
      <c r="B1557" s="1">
        <v>2018</v>
      </c>
      <c r="C1557" s="39">
        <v>3.038654446444182E-3</v>
      </c>
      <c r="D1557" s="83">
        <v>2.6700000000000002E-2</v>
      </c>
    </row>
    <row r="1558" spans="1:4" ht="12.5" x14ac:dyDescent="0.25">
      <c r="A1558" s="38">
        <v>43427</v>
      </c>
      <c r="B1558" s="1">
        <v>2018</v>
      </c>
      <c r="C1558" s="39">
        <v>-6.5764677658551214E-3</v>
      </c>
      <c r="D1558" s="83">
        <v>2.6700000000000002E-2</v>
      </c>
    </row>
    <row r="1559" spans="1:4" ht="12.5" x14ac:dyDescent="0.25">
      <c r="A1559" s="38">
        <v>43430</v>
      </c>
      <c r="B1559" s="1">
        <v>2018</v>
      </c>
      <c r="C1559" s="39">
        <v>1.5413016366781477E-2</v>
      </c>
      <c r="D1559" s="83">
        <v>2.7000000000000003E-2</v>
      </c>
    </row>
    <row r="1560" spans="1:4" ht="12.5" x14ac:dyDescent="0.25">
      <c r="A1560" s="38">
        <v>43431</v>
      </c>
      <c r="B1560" s="1">
        <v>2018</v>
      </c>
      <c r="C1560" s="39">
        <v>3.2563952280602691E-3</v>
      </c>
      <c r="D1560" s="83">
        <v>2.7000000000000003E-2</v>
      </c>
    </row>
    <row r="1561" spans="1:4" ht="12.5" x14ac:dyDescent="0.25">
      <c r="A1561" s="38">
        <v>43432</v>
      </c>
      <c r="B1561" s="1">
        <v>2018</v>
      </c>
      <c r="C1561" s="39">
        <v>2.2714007938884229E-2</v>
      </c>
      <c r="D1561" s="83">
        <v>2.69E-2</v>
      </c>
    </row>
    <row r="1562" spans="1:4" ht="12.5" x14ac:dyDescent="0.25">
      <c r="A1562" s="38">
        <v>43433</v>
      </c>
      <c r="B1562" s="1">
        <v>2018</v>
      </c>
      <c r="C1562" s="39">
        <v>-2.2001085212538245E-3</v>
      </c>
      <c r="D1562" s="83">
        <v>2.69E-2</v>
      </c>
    </row>
    <row r="1563" spans="1:4" ht="12.5" x14ac:dyDescent="0.25">
      <c r="A1563" s="38">
        <v>43434</v>
      </c>
      <c r="B1563" s="1">
        <v>2018</v>
      </c>
      <c r="C1563" s="39">
        <v>8.1522042335888112E-3</v>
      </c>
      <c r="D1563" s="83">
        <v>2.7000000000000003E-2</v>
      </c>
    </row>
    <row r="1564" spans="1:4" ht="12.5" x14ac:dyDescent="0.25">
      <c r="A1564" s="38">
        <v>43437</v>
      </c>
      <c r="B1564" s="1">
        <v>2018</v>
      </c>
      <c r="C1564" s="39">
        <v>1.0881931492828126E-2</v>
      </c>
      <c r="D1564" s="83">
        <v>2.7200000000000002E-2</v>
      </c>
    </row>
    <row r="1565" spans="1:4" ht="12.5" x14ac:dyDescent="0.25">
      <c r="A1565" s="38">
        <v>43438</v>
      </c>
      <c r="B1565" s="1">
        <v>2018</v>
      </c>
      <c r="C1565" s="39">
        <v>-3.2900208542344787E-2</v>
      </c>
      <c r="D1565" s="83">
        <v>2.7099999999999999E-2</v>
      </c>
    </row>
    <row r="1566" spans="1:4" ht="12.5" x14ac:dyDescent="0.25">
      <c r="A1566" s="38">
        <v>43440</v>
      </c>
      <c r="B1566" s="1">
        <v>2018</v>
      </c>
      <c r="C1566" s="39">
        <v>-1.5233481015795478E-3</v>
      </c>
      <c r="D1566" s="83">
        <v>2.7000000000000003E-2</v>
      </c>
    </row>
    <row r="1567" spans="1:4" ht="12.5" x14ac:dyDescent="0.25">
      <c r="A1567" s="38">
        <v>43441</v>
      </c>
      <c r="B1567" s="1">
        <v>2018</v>
      </c>
      <c r="C1567" s="39">
        <v>-2.3596383238556007E-2</v>
      </c>
      <c r="D1567" s="83">
        <v>2.6800000000000001E-2</v>
      </c>
    </row>
    <row r="1568" spans="1:4" ht="12.5" x14ac:dyDescent="0.25">
      <c r="A1568" s="38">
        <v>43444</v>
      </c>
      <c r="B1568" s="1">
        <v>2018</v>
      </c>
      <c r="C1568" s="39">
        <v>1.7606440003852311E-3</v>
      </c>
      <c r="D1568" s="83">
        <v>2.69E-2</v>
      </c>
    </row>
    <row r="1569" spans="1:4" ht="12.5" x14ac:dyDescent="0.25">
      <c r="A1569" s="38">
        <v>43445</v>
      </c>
      <c r="B1569" s="1">
        <v>2018</v>
      </c>
      <c r="C1569" s="39">
        <v>-3.564318930519869E-4</v>
      </c>
      <c r="D1569" s="83">
        <v>2.7000000000000003E-2</v>
      </c>
    </row>
    <row r="1570" spans="1:4" ht="12.5" x14ac:dyDescent="0.25">
      <c r="A1570" s="38">
        <v>43446</v>
      </c>
      <c r="B1570" s="1">
        <v>2018</v>
      </c>
      <c r="C1570" s="39">
        <v>5.4048563356254914E-3</v>
      </c>
      <c r="D1570" s="83">
        <v>2.7000000000000003E-2</v>
      </c>
    </row>
    <row r="1571" spans="1:4" ht="12.5" x14ac:dyDescent="0.25">
      <c r="A1571" s="38">
        <v>43447</v>
      </c>
      <c r="B1571" s="1">
        <v>2018</v>
      </c>
      <c r="C1571" s="39">
        <v>-1.999392643992198E-4</v>
      </c>
      <c r="D1571" s="83">
        <v>2.69E-2</v>
      </c>
    </row>
    <row r="1572" spans="1:4" ht="12.5" x14ac:dyDescent="0.25">
      <c r="A1572" s="38">
        <v>43448</v>
      </c>
      <c r="B1572" s="1">
        <v>2018</v>
      </c>
      <c r="C1572" s="39">
        <v>-1.9271178750727643E-2</v>
      </c>
      <c r="D1572" s="83">
        <v>2.6800000000000001E-2</v>
      </c>
    </row>
    <row r="1573" spans="1:4" ht="12.5" x14ac:dyDescent="0.25">
      <c r="A1573" s="38">
        <v>43451</v>
      </c>
      <c r="B1573" s="1">
        <v>2018</v>
      </c>
      <c r="C1573" s="39">
        <v>-2.0992280594401735E-2</v>
      </c>
      <c r="D1573" s="83">
        <v>2.6600000000000002E-2</v>
      </c>
    </row>
    <row r="1574" spans="1:4" ht="12.5" x14ac:dyDescent="0.25">
      <c r="A1574" s="38">
        <v>43452</v>
      </c>
      <c r="B1574" s="1">
        <v>2018</v>
      </c>
      <c r="C1574" s="39">
        <v>8.6408358098435416E-5</v>
      </c>
      <c r="D1574" s="83">
        <v>2.6400000000000003E-2</v>
      </c>
    </row>
    <row r="1575" spans="1:4" ht="12.5" x14ac:dyDescent="0.25">
      <c r="A1575" s="38">
        <v>43453</v>
      </c>
      <c r="B1575" s="1">
        <v>2018</v>
      </c>
      <c r="C1575" s="39">
        <v>-1.5515478113209684E-2</v>
      </c>
      <c r="D1575" s="83">
        <v>2.6200000000000001E-2</v>
      </c>
    </row>
    <row r="1576" spans="1:4" ht="12.5" x14ac:dyDescent="0.25">
      <c r="A1576" s="38">
        <v>43454</v>
      </c>
      <c r="B1576" s="1">
        <v>2018</v>
      </c>
      <c r="C1576" s="39">
        <v>-1.5897793403096879E-2</v>
      </c>
      <c r="D1576" s="83">
        <v>2.6400000000000003E-2</v>
      </c>
    </row>
    <row r="1577" spans="1:4" ht="12.5" x14ac:dyDescent="0.25">
      <c r="A1577" s="38">
        <v>43455</v>
      </c>
      <c r="B1577" s="1">
        <v>2018</v>
      </c>
      <c r="C1577" s="39">
        <v>-2.0803200653483116E-2</v>
      </c>
      <c r="D1577" s="83">
        <v>2.6200000000000001E-2</v>
      </c>
    </row>
    <row r="1578" spans="1:4" ht="12.5" x14ac:dyDescent="0.25">
      <c r="A1578" s="38">
        <v>43458</v>
      </c>
      <c r="B1578" s="1">
        <v>2018</v>
      </c>
      <c r="C1578" s="39">
        <v>-2.7486565922407408E-2</v>
      </c>
      <c r="D1578" s="83">
        <v>2.6099999999999998E-2</v>
      </c>
    </row>
    <row r="1579" spans="1:4" ht="12.5" x14ac:dyDescent="0.25">
      <c r="A1579" s="38">
        <v>43460</v>
      </c>
      <c r="B1579" s="1">
        <v>2018</v>
      </c>
      <c r="C1579" s="39">
        <v>4.8403238994109442E-2</v>
      </c>
      <c r="D1579" s="83">
        <v>2.6099999999999998E-2</v>
      </c>
    </row>
    <row r="1580" spans="1:4" ht="12.5" x14ac:dyDescent="0.25">
      <c r="A1580" s="38">
        <v>43461</v>
      </c>
      <c r="B1580" s="1">
        <v>2018</v>
      </c>
      <c r="C1580" s="39">
        <v>8.5261777916688236E-3</v>
      </c>
      <c r="D1580" s="83">
        <v>2.58E-2</v>
      </c>
    </row>
    <row r="1581" spans="1:4" ht="12.5" x14ac:dyDescent="0.25">
      <c r="A1581" s="38">
        <v>43462</v>
      </c>
      <c r="B1581" s="1">
        <v>2018</v>
      </c>
      <c r="C1581" s="39">
        <v>-1.2423185913211249E-3</v>
      </c>
      <c r="D1581" s="83">
        <v>2.5700000000000001E-2</v>
      </c>
    </row>
    <row r="1582" spans="1:4" ht="12.5" x14ac:dyDescent="0.25">
      <c r="A1582" s="38">
        <v>43465</v>
      </c>
      <c r="B1582" s="1">
        <v>2018</v>
      </c>
      <c r="C1582" s="39">
        <v>8.4565829777873986E-3</v>
      </c>
      <c r="D1582" s="83">
        <v>2.63E-2</v>
      </c>
    </row>
    <row r="1583" spans="1:4" ht="12.5" x14ac:dyDescent="0.25">
      <c r="A1583" s="38">
        <v>43467</v>
      </c>
      <c r="B1583" s="1">
        <v>2019</v>
      </c>
      <c r="C1583" s="39">
        <v>1.2677203464647186E-3</v>
      </c>
      <c r="D1583" s="83">
        <v>2.6000000000000002E-2</v>
      </c>
    </row>
    <row r="1584" spans="1:4" ht="12.5" x14ac:dyDescent="0.25">
      <c r="A1584" s="38">
        <v>43468</v>
      </c>
      <c r="B1584" s="1">
        <v>2019</v>
      </c>
      <c r="C1584" s="39">
        <v>-2.5068276263535243E-2</v>
      </c>
      <c r="D1584" s="83">
        <v>2.5000000000000001E-2</v>
      </c>
    </row>
    <row r="1585" spans="1:4" ht="12.5" x14ac:dyDescent="0.25">
      <c r="A1585" s="38">
        <v>43469</v>
      </c>
      <c r="B1585" s="1">
        <v>2019</v>
      </c>
      <c r="C1585" s="39">
        <v>3.3759378318728883E-2</v>
      </c>
      <c r="D1585" s="83">
        <v>2.5700000000000001E-2</v>
      </c>
    </row>
    <row r="1586" spans="1:4" ht="12.5" x14ac:dyDescent="0.25">
      <c r="A1586" s="38">
        <v>43472</v>
      </c>
      <c r="B1586" s="1">
        <v>2019</v>
      </c>
      <c r="C1586" s="39">
        <v>6.9859758341247287E-3</v>
      </c>
      <c r="D1586" s="83">
        <v>2.58E-2</v>
      </c>
    </row>
    <row r="1587" spans="1:4" ht="12.5" x14ac:dyDescent="0.25">
      <c r="A1587" s="38">
        <v>43473</v>
      </c>
      <c r="B1587" s="1">
        <v>2019</v>
      </c>
      <c r="C1587" s="39">
        <v>9.648598495866724E-3</v>
      </c>
      <c r="D1587" s="83">
        <v>2.6000000000000002E-2</v>
      </c>
    </row>
    <row r="1588" spans="1:4" ht="12.5" x14ac:dyDescent="0.25">
      <c r="A1588" s="38">
        <v>43474</v>
      </c>
      <c r="B1588" s="1">
        <v>2019</v>
      </c>
      <c r="C1588" s="39">
        <v>4.0896523041704267E-3</v>
      </c>
      <c r="D1588" s="83">
        <v>2.5899999999999999E-2</v>
      </c>
    </row>
    <row r="1589" spans="1:4" ht="12.5" x14ac:dyDescent="0.25">
      <c r="A1589" s="38">
        <v>43475</v>
      </c>
      <c r="B1589" s="1">
        <v>2019</v>
      </c>
      <c r="C1589" s="39">
        <v>4.508267632578381E-3</v>
      </c>
      <c r="D1589" s="83">
        <v>2.5899999999999999E-2</v>
      </c>
    </row>
    <row r="1590" spans="1:4" ht="12.5" x14ac:dyDescent="0.25">
      <c r="A1590" s="38">
        <v>43476</v>
      </c>
      <c r="B1590" s="1">
        <v>2019</v>
      </c>
      <c r="C1590" s="39">
        <v>-1.4635367547150111E-4</v>
      </c>
      <c r="D1590" s="83">
        <v>2.58E-2</v>
      </c>
    </row>
    <row r="1591" spans="1:4" ht="12.5" x14ac:dyDescent="0.25">
      <c r="A1591" s="38">
        <v>43479</v>
      </c>
      <c r="B1591" s="1">
        <v>2019</v>
      </c>
      <c r="C1591" s="39">
        <v>-5.2714324201361554E-3</v>
      </c>
      <c r="D1591" s="83">
        <v>2.5700000000000001E-2</v>
      </c>
    </row>
    <row r="1592" spans="1:4" ht="12.5" x14ac:dyDescent="0.25">
      <c r="A1592" s="38">
        <v>43480</v>
      </c>
      <c r="B1592" s="1">
        <v>2019</v>
      </c>
      <c r="C1592" s="39">
        <v>1.06646417681244E-2</v>
      </c>
      <c r="D1592" s="83">
        <v>2.5700000000000001E-2</v>
      </c>
    </row>
    <row r="1593" spans="1:4" ht="12.5" x14ac:dyDescent="0.25">
      <c r="A1593" s="38">
        <v>43481</v>
      </c>
      <c r="B1593" s="1">
        <v>2019</v>
      </c>
      <c r="C1593" s="39">
        <v>2.2195019060886282E-3</v>
      </c>
      <c r="D1593" s="83">
        <v>2.5700000000000001E-2</v>
      </c>
    </row>
    <row r="1594" spans="1:4" ht="12.5" x14ac:dyDescent="0.25">
      <c r="A1594" s="38">
        <v>43482</v>
      </c>
      <c r="B1594" s="1">
        <v>2019</v>
      </c>
      <c r="C1594" s="39">
        <v>7.5627828542582029E-3</v>
      </c>
      <c r="D1594" s="83">
        <v>2.5700000000000001E-2</v>
      </c>
    </row>
    <row r="1595" spans="1:4" ht="12.5" x14ac:dyDescent="0.25">
      <c r="A1595" s="38">
        <v>43483</v>
      </c>
      <c r="B1595" s="1">
        <v>2019</v>
      </c>
      <c r="C1595" s="39">
        <v>1.3096912647036883E-2</v>
      </c>
      <c r="D1595" s="83">
        <v>2.6000000000000002E-2</v>
      </c>
    </row>
    <row r="1596" spans="1:4" ht="12.5" x14ac:dyDescent="0.25">
      <c r="A1596" s="38">
        <v>43487</v>
      </c>
      <c r="B1596" s="1">
        <v>2019</v>
      </c>
      <c r="C1596" s="39">
        <v>-1.4258454363476867E-2</v>
      </c>
      <c r="D1596" s="83">
        <v>2.5899999999999999E-2</v>
      </c>
    </row>
    <row r="1597" spans="1:4" ht="12.5" x14ac:dyDescent="0.25">
      <c r="A1597" s="38">
        <v>43488</v>
      </c>
      <c r="B1597" s="1">
        <v>2019</v>
      </c>
      <c r="C1597" s="39">
        <v>2.200471333308696E-3</v>
      </c>
      <c r="D1597" s="83">
        <v>2.5899999999999999E-2</v>
      </c>
    </row>
    <row r="1598" spans="1:4" ht="12.5" x14ac:dyDescent="0.25">
      <c r="A1598" s="38">
        <v>43489</v>
      </c>
      <c r="B1598" s="1">
        <v>2019</v>
      </c>
      <c r="C1598" s="39">
        <v>1.3747320396555432E-3</v>
      </c>
      <c r="D1598" s="83">
        <v>2.58E-2</v>
      </c>
    </row>
    <row r="1599" spans="1:4" ht="12.5" x14ac:dyDescent="0.25">
      <c r="A1599" s="38">
        <v>43490</v>
      </c>
      <c r="B1599" s="1">
        <v>2019</v>
      </c>
      <c r="C1599" s="39">
        <v>8.4528936024961705E-3</v>
      </c>
      <c r="D1599" s="83">
        <v>2.6000000000000002E-2</v>
      </c>
    </row>
    <row r="1600" spans="1:4" ht="12.5" x14ac:dyDescent="0.25">
      <c r="A1600" s="38">
        <v>43493</v>
      </c>
      <c r="B1600" s="1">
        <v>2019</v>
      </c>
      <c r="C1600" s="39">
        <v>-7.8778091211158478E-3</v>
      </c>
      <c r="D1600" s="83">
        <v>2.6000000000000002E-2</v>
      </c>
    </row>
    <row r="1601" spans="1:4" ht="12.5" x14ac:dyDescent="0.25">
      <c r="A1601" s="38">
        <v>43494</v>
      </c>
      <c r="B1601" s="1">
        <v>2019</v>
      </c>
      <c r="C1601" s="39">
        <v>-1.4572709979783426E-3</v>
      </c>
      <c r="D1601" s="83">
        <v>2.6000000000000002E-2</v>
      </c>
    </row>
    <row r="1602" spans="1:4" ht="12.5" x14ac:dyDescent="0.25">
      <c r="A1602" s="38">
        <v>43495</v>
      </c>
      <c r="B1602" s="1">
        <v>2019</v>
      </c>
      <c r="C1602" s="39">
        <v>1.5429591679246102E-2</v>
      </c>
      <c r="D1602" s="83">
        <v>2.5700000000000001E-2</v>
      </c>
    </row>
    <row r="1603" spans="1:4" ht="12.5" x14ac:dyDescent="0.25">
      <c r="A1603" s="38">
        <v>43496</v>
      </c>
      <c r="B1603" s="1">
        <v>2019</v>
      </c>
      <c r="C1603" s="39">
        <v>8.560630907940894E-3</v>
      </c>
      <c r="D1603" s="83">
        <v>2.5499999999999998E-2</v>
      </c>
    </row>
    <row r="1604" spans="1:4" ht="12.5" x14ac:dyDescent="0.25">
      <c r="A1604" s="38">
        <v>43497</v>
      </c>
      <c r="B1604" s="1">
        <v>2019</v>
      </c>
      <c r="C1604" s="39">
        <v>8.9823187443282919E-4</v>
      </c>
      <c r="D1604" s="83">
        <v>2.5600000000000001E-2</v>
      </c>
    </row>
    <row r="1605" spans="1:4" ht="12.5" x14ac:dyDescent="0.25">
      <c r="A1605" s="38">
        <v>43500</v>
      </c>
      <c r="B1605" s="1">
        <v>2019</v>
      </c>
      <c r="C1605" s="39">
        <v>6.7533489353567532E-3</v>
      </c>
      <c r="D1605" s="83">
        <v>2.5700000000000001E-2</v>
      </c>
    </row>
    <row r="1606" spans="1:4" ht="12.5" x14ac:dyDescent="0.25">
      <c r="A1606" s="38">
        <v>43501</v>
      </c>
      <c r="B1606" s="1">
        <v>2019</v>
      </c>
      <c r="C1606" s="39">
        <v>4.697431279443067E-3</v>
      </c>
      <c r="D1606" s="83">
        <v>2.5600000000000001E-2</v>
      </c>
    </row>
    <row r="1607" spans="1:4" ht="12.5" x14ac:dyDescent="0.25">
      <c r="A1607" s="38">
        <v>43502</v>
      </c>
      <c r="B1607" s="1">
        <v>2019</v>
      </c>
      <c r="C1607" s="39">
        <v>-2.2269728784431774E-3</v>
      </c>
      <c r="D1607" s="83">
        <v>2.5600000000000001E-2</v>
      </c>
    </row>
    <row r="1608" spans="1:4" ht="12.5" x14ac:dyDescent="0.25">
      <c r="A1608" s="38">
        <v>43503</v>
      </c>
      <c r="B1608" s="1">
        <v>2019</v>
      </c>
      <c r="C1608" s="39">
        <v>-9.4011719208093036E-3</v>
      </c>
      <c r="D1608" s="83">
        <v>2.5499999999999998E-2</v>
      </c>
    </row>
    <row r="1609" spans="1:4" ht="12.5" x14ac:dyDescent="0.25">
      <c r="A1609" s="38">
        <v>43504</v>
      </c>
      <c r="B1609" s="1">
        <v>2019</v>
      </c>
      <c r="C1609" s="39">
        <v>6.7603388654662077E-4</v>
      </c>
      <c r="D1609" s="83">
        <v>2.5400000000000002E-2</v>
      </c>
    </row>
    <row r="1610" spans="1:4" ht="12.5" x14ac:dyDescent="0.25">
      <c r="A1610" s="38">
        <v>43507</v>
      </c>
      <c r="B1610" s="1">
        <v>2019</v>
      </c>
      <c r="C1610" s="39">
        <v>7.0879050825508596E-4</v>
      </c>
      <c r="D1610" s="83">
        <v>2.5499999999999998E-2</v>
      </c>
    </row>
    <row r="1611" spans="1:4" ht="12.5" x14ac:dyDescent="0.25">
      <c r="A1611" s="38">
        <v>43508</v>
      </c>
      <c r="B1611" s="1">
        <v>2019</v>
      </c>
      <c r="C1611" s="39">
        <v>1.2807878037835878E-2</v>
      </c>
      <c r="D1611" s="83">
        <v>2.5499999999999998E-2</v>
      </c>
    </row>
    <row r="1612" spans="1:4" ht="12.5" x14ac:dyDescent="0.25">
      <c r="A1612" s="38">
        <v>43509</v>
      </c>
      <c r="B1612" s="1">
        <v>2019</v>
      </c>
      <c r="C1612" s="39">
        <v>3.0194138361176875E-3</v>
      </c>
      <c r="D1612" s="83">
        <v>2.5499999999999998E-2</v>
      </c>
    </row>
    <row r="1613" spans="1:4" ht="12.5" x14ac:dyDescent="0.25">
      <c r="A1613" s="38">
        <v>43510</v>
      </c>
      <c r="B1613" s="1">
        <v>2019</v>
      </c>
      <c r="C1613" s="39">
        <v>-2.6551456286969719E-3</v>
      </c>
      <c r="D1613" s="83">
        <v>2.53E-2</v>
      </c>
    </row>
    <row r="1614" spans="1:4" ht="12.5" x14ac:dyDescent="0.25">
      <c r="A1614" s="38">
        <v>43511</v>
      </c>
      <c r="B1614" s="1">
        <v>2019</v>
      </c>
      <c r="C1614" s="39">
        <v>1.0819962367806283E-2</v>
      </c>
      <c r="D1614" s="83">
        <v>2.5499999999999998E-2</v>
      </c>
    </row>
    <row r="1615" spans="1:4" ht="12.5" x14ac:dyDescent="0.25">
      <c r="A1615" s="38">
        <v>43515</v>
      </c>
      <c r="B1615" s="1">
        <v>2019</v>
      </c>
      <c r="C1615" s="39">
        <v>1.4976529973075329E-3</v>
      </c>
      <c r="D1615" s="83">
        <v>2.5400000000000002E-2</v>
      </c>
    </row>
    <row r="1616" spans="1:4" ht="12.5" x14ac:dyDescent="0.25">
      <c r="A1616" s="38">
        <v>43516</v>
      </c>
      <c r="B1616" s="1">
        <v>2019</v>
      </c>
      <c r="C1616" s="39">
        <v>1.7755546082880141E-3</v>
      </c>
      <c r="D1616" s="83">
        <v>2.5400000000000002E-2</v>
      </c>
    </row>
    <row r="1617" spans="1:4" ht="12.5" x14ac:dyDescent="0.25">
      <c r="A1617" s="38">
        <v>43517</v>
      </c>
      <c r="B1617" s="1">
        <v>2019</v>
      </c>
      <c r="C1617" s="39">
        <v>-3.5326446287138233E-3</v>
      </c>
      <c r="D1617" s="83">
        <v>2.5499999999999998E-2</v>
      </c>
    </row>
    <row r="1618" spans="1:4" ht="12.5" x14ac:dyDescent="0.25">
      <c r="A1618" s="38">
        <v>43518</v>
      </c>
      <c r="B1618" s="1">
        <v>2019</v>
      </c>
      <c r="C1618" s="39">
        <v>6.3906244381742427E-3</v>
      </c>
      <c r="D1618" s="83">
        <v>2.5499999999999998E-2</v>
      </c>
    </row>
    <row r="1619" spans="1:4" ht="12.5" x14ac:dyDescent="0.25">
      <c r="A1619" s="38">
        <v>43521</v>
      </c>
      <c r="B1619" s="1">
        <v>2019</v>
      </c>
      <c r="C1619" s="39">
        <v>1.2310380564024776E-3</v>
      </c>
      <c r="D1619" s="83">
        <v>2.5600000000000001E-2</v>
      </c>
    </row>
    <row r="1620" spans="1:4" ht="12.5" x14ac:dyDescent="0.25">
      <c r="A1620" s="38">
        <v>43522</v>
      </c>
      <c r="B1620" s="1">
        <v>2019</v>
      </c>
      <c r="C1620" s="39">
        <v>-7.9069630113047843E-4</v>
      </c>
      <c r="D1620" s="83">
        <v>2.5499999999999998E-2</v>
      </c>
    </row>
    <row r="1621" spans="1:4" ht="12.5" x14ac:dyDescent="0.25">
      <c r="A1621" s="38">
        <v>43523</v>
      </c>
      <c r="B1621" s="1">
        <v>2019</v>
      </c>
      <c r="C1621" s="39">
        <v>-5.4419042278991056E-4</v>
      </c>
      <c r="D1621" s="83">
        <v>2.5400000000000002E-2</v>
      </c>
    </row>
    <row r="1622" spans="1:4" ht="12.5" x14ac:dyDescent="0.25">
      <c r="A1622" s="38">
        <v>43524</v>
      </c>
      <c r="B1622" s="1">
        <v>2019</v>
      </c>
      <c r="C1622" s="39">
        <v>-2.8295460586895897E-3</v>
      </c>
      <c r="D1622" s="83">
        <v>2.5400000000000002E-2</v>
      </c>
    </row>
    <row r="1623" spans="1:4" ht="12.5" x14ac:dyDescent="0.25">
      <c r="A1623" s="38">
        <v>43525</v>
      </c>
      <c r="B1623" s="1">
        <v>2019</v>
      </c>
      <c r="C1623" s="39">
        <v>6.8716739803607518E-3</v>
      </c>
      <c r="D1623" s="83">
        <v>2.5499999999999998E-2</v>
      </c>
    </row>
    <row r="1624" spans="1:4" ht="12.5" x14ac:dyDescent="0.25">
      <c r="A1624" s="38">
        <v>43528</v>
      </c>
      <c r="B1624" s="1">
        <v>2019</v>
      </c>
      <c r="C1624" s="39">
        <v>-3.8881492742662512E-3</v>
      </c>
      <c r="D1624" s="83">
        <v>2.5400000000000002E-2</v>
      </c>
    </row>
    <row r="1625" spans="1:4" ht="12.5" x14ac:dyDescent="0.25">
      <c r="A1625" s="38">
        <v>43529</v>
      </c>
      <c r="B1625" s="1">
        <v>2019</v>
      </c>
      <c r="C1625" s="39">
        <v>-1.1321175028613038E-3</v>
      </c>
      <c r="D1625" s="83">
        <v>2.5400000000000002E-2</v>
      </c>
    </row>
    <row r="1626" spans="1:4" ht="12.5" x14ac:dyDescent="0.25">
      <c r="A1626" s="38">
        <v>43530</v>
      </c>
      <c r="B1626" s="1">
        <v>2019</v>
      </c>
      <c r="C1626" s="39">
        <v>-6.5454909924979043E-3</v>
      </c>
      <c r="D1626" s="83">
        <v>2.5400000000000002E-2</v>
      </c>
    </row>
    <row r="1627" spans="1:4" ht="12.5" x14ac:dyDescent="0.25">
      <c r="A1627" s="38">
        <v>43531</v>
      </c>
      <c r="B1627" s="1">
        <v>2019</v>
      </c>
      <c r="C1627" s="39">
        <v>-8.1589038889600621E-3</v>
      </c>
      <c r="D1627" s="83">
        <v>2.52E-2</v>
      </c>
    </row>
    <row r="1628" spans="1:4" ht="12.5" x14ac:dyDescent="0.25">
      <c r="A1628" s="38">
        <v>43532</v>
      </c>
      <c r="B1628" s="1">
        <v>2019</v>
      </c>
      <c r="C1628" s="39">
        <v>-2.1340139198386563E-3</v>
      </c>
      <c r="D1628" s="83">
        <v>2.53E-2</v>
      </c>
    </row>
    <row r="1629" spans="1:4" ht="12.5" x14ac:dyDescent="0.25">
      <c r="A1629" s="38">
        <v>43535</v>
      </c>
      <c r="B1629" s="1">
        <v>2019</v>
      </c>
      <c r="C1629" s="39">
        <v>1.455954294099511E-2</v>
      </c>
      <c r="D1629" s="83">
        <v>2.53E-2</v>
      </c>
    </row>
    <row r="1630" spans="1:4" ht="12.5" x14ac:dyDescent="0.25">
      <c r="A1630" s="38">
        <v>43536</v>
      </c>
      <c r="B1630" s="1">
        <v>2019</v>
      </c>
      <c r="C1630" s="39">
        <v>2.9489762744178273E-3</v>
      </c>
      <c r="D1630" s="83">
        <v>2.52E-2</v>
      </c>
    </row>
    <row r="1631" spans="1:4" ht="12.5" x14ac:dyDescent="0.25">
      <c r="A1631" s="38">
        <v>43537</v>
      </c>
      <c r="B1631" s="1">
        <v>2019</v>
      </c>
      <c r="C1631" s="39">
        <v>6.9255815470474699E-3</v>
      </c>
      <c r="D1631" s="83">
        <v>2.53E-2</v>
      </c>
    </row>
    <row r="1632" spans="1:4" ht="12.5" x14ac:dyDescent="0.25">
      <c r="A1632" s="38">
        <v>43538</v>
      </c>
      <c r="B1632" s="1">
        <v>2019</v>
      </c>
      <c r="C1632" s="39">
        <v>-8.6842017060344712E-4</v>
      </c>
      <c r="D1632" s="83">
        <v>2.52E-2</v>
      </c>
    </row>
    <row r="1633" spans="1:4" ht="12.5" x14ac:dyDescent="0.25">
      <c r="A1633" s="38">
        <v>43539</v>
      </c>
      <c r="B1633" s="1">
        <v>2019</v>
      </c>
      <c r="C1633" s="39">
        <v>4.972519373935739E-3</v>
      </c>
      <c r="D1633" s="83">
        <v>2.52E-2</v>
      </c>
    </row>
    <row r="1634" spans="1:4" ht="12.5" x14ac:dyDescent="0.25">
      <c r="A1634" s="38">
        <v>43542</v>
      </c>
      <c r="B1634" s="1">
        <v>2019</v>
      </c>
      <c r="C1634" s="39">
        <v>3.6991105620370161E-3</v>
      </c>
      <c r="D1634" s="83">
        <v>2.52E-2</v>
      </c>
    </row>
    <row r="1635" spans="1:4" ht="12.5" x14ac:dyDescent="0.25">
      <c r="A1635" s="38">
        <v>43543</v>
      </c>
      <c r="B1635" s="1">
        <v>2019</v>
      </c>
      <c r="C1635" s="39">
        <v>-1.3061489628502955E-4</v>
      </c>
      <c r="D1635" s="83">
        <v>2.5000000000000001E-2</v>
      </c>
    </row>
    <row r="1636" spans="1:4" ht="12.5" x14ac:dyDescent="0.25">
      <c r="A1636" s="38">
        <v>43544</v>
      </c>
      <c r="B1636" s="1">
        <v>2019</v>
      </c>
      <c r="C1636" s="39">
        <v>-2.9486656918281009E-3</v>
      </c>
      <c r="D1636" s="83">
        <v>2.4700000000000003E-2</v>
      </c>
    </row>
    <row r="1637" spans="1:4" ht="12.5" x14ac:dyDescent="0.25">
      <c r="A1637" s="38">
        <v>43545</v>
      </c>
      <c r="B1637" s="1">
        <v>2019</v>
      </c>
      <c r="C1637" s="39">
        <v>1.0794049627223466E-2</v>
      </c>
      <c r="D1637" s="83">
        <v>2.4799999999999999E-2</v>
      </c>
    </row>
    <row r="1638" spans="1:4" ht="12.5" x14ac:dyDescent="0.25">
      <c r="A1638" s="38">
        <v>43546</v>
      </c>
      <c r="B1638" s="1">
        <v>2019</v>
      </c>
      <c r="C1638" s="39">
        <v>-1.9156854235052909E-2</v>
      </c>
      <c r="D1638" s="83">
        <v>2.4500000000000001E-2</v>
      </c>
    </row>
    <row r="1639" spans="1:4" ht="12.5" x14ac:dyDescent="0.25">
      <c r="A1639" s="38">
        <v>43549</v>
      </c>
      <c r="B1639" s="1">
        <v>2019</v>
      </c>
      <c r="C1639" s="39">
        <v>-8.3942516810502456E-4</v>
      </c>
      <c r="D1639" s="83">
        <v>2.4100000000000003E-2</v>
      </c>
    </row>
    <row r="1640" spans="1:4" ht="12.5" x14ac:dyDescent="0.25">
      <c r="A1640" s="38">
        <v>43550</v>
      </c>
      <c r="B1640" s="1">
        <v>2019</v>
      </c>
      <c r="C1640" s="39">
        <v>7.1571051948916761E-3</v>
      </c>
      <c r="D1640" s="83">
        <v>2.4400000000000002E-2</v>
      </c>
    </row>
    <row r="1641" spans="1:4" ht="12.5" x14ac:dyDescent="0.25">
      <c r="A1641" s="38">
        <v>43551</v>
      </c>
      <c r="B1641" s="1">
        <v>2019</v>
      </c>
      <c r="C1641" s="39">
        <v>-4.6551989086819415E-3</v>
      </c>
      <c r="D1641" s="83">
        <v>2.4E-2</v>
      </c>
    </row>
    <row r="1642" spans="1:4" ht="12.5" x14ac:dyDescent="0.25">
      <c r="A1642" s="38">
        <v>43552</v>
      </c>
      <c r="B1642" s="1">
        <v>2019</v>
      </c>
      <c r="C1642" s="39">
        <v>3.5831172994041961E-3</v>
      </c>
      <c r="D1642" s="83">
        <v>2.4E-2</v>
      </c>
    </row>
    <row r="1643" spans="1:4" ht="12.5" x14ac:dyDescent="0.25">
      <c r="A1643" s="38">
        <v>43553</v>
      </c>
      <c r="B1643" s="1">
        <v>2019</v>
      </c>
      <c r="C1643" s="39">
        <v>6.7117196856877198E-3</v>
      </c>
      <c r="D1643" s="83">
        <v>2.4E-2</v>
      </c>
    </row>
    <row r="1644" spans="1:4" ht="12.5" x14ac:dyDescent="0.25">
      <c r="A1644" s="38">
        <v>43556</v>
      </c>
      <c r="B1644" s="1">
        <v>2019</v>
      </c>
      <c r="C1644" s="39">
        <v>1.1502181500052781E-2</v>
      </c>
      <c r="D1644" s="83">
        <v>2.4100000000000003E-2</v>
      </c>
    </row>
    <row r="1645" spans="1:4" ht="12.5" x14ac:dyDescent="0.25">
      <c r="A1645" s="38">
        <v>43557</v>
      </c>
      <c r="B1645" s="1">
        <v>2019</v>
      </c>
      <c r="C1645" s="39">
        <v>1.7438524840564605E-5</v>
      </c>
      <c r="D1645" s="83">
        <v>2.4100000000000003E-2</v>
      </c>
    </row>
    <row r="1646" spans="1:4" ht="12.5" x14ac:dyDescent="0.25">
      <c r="A1646" s="38">
        <v>43558</v>
      </c>
      <c r="B1646" s="1">
        <v>2019</v>
      </c>
      <c r="C1646" s="39">
        <v>2.1461030004631186E-3</v>
      </c>
      <c r="D1646" s="83">
        <v>2.4100000000000003E-2</v>
      </c>
    </row>
    <row r="1647" spans="1:4" ht="12.5" x14ac:dyDescent="0.25">
      <c r="A1647" s="38">
        <v>43559</v>
      </c>
      <c r="B1647" s="1">
        <v>2019</v>
      </c>
      <c r="C1647" s="39">
        <v>2.0824685638528733E-3</v>
      </c>
      <c r="D1647" s="83">
        <v>2.4100000000000003E-2</v>
      </c>
    </row>
    <row r="1648" spans="1:4" ht="12.5" x14ac:dyDescent="0.25">
      <c r="A1648" s="38">
        <v>43560</v>
      </c>
      <c r="B1648" s="1">
        <v>2019</v>
      </c>
      <c r="C1648" s="39">
        <v>4.6256836918425713E-3</v>
      </c>
      <c r="D1648" s="83">
        <v>2.4300000000000002E-2</v>
      </c>
    </row>
    <row r="1649" spans="1:4" ht="12.5" x14ac:dyDescent="0.25">
      <c r="A1649" s="38">
        <v>43563</v>
      </c>
      <c r="B1649" s="1">
        <v>2019</v>
      </c>
      <c r="C1649" s="39">
        <v>1.0469016298636597E-3</v>
      </c>
      <c r="D1649" s="83">
        <v>2.4300000000000002E-2</v>
      </c>
    </row>
    <row r="1650" spans="1:4" ht="12.5" x14ac:dyDescent="0.25">
      <c r="A1650" s="38">
        <v>43564</v>
      </c>
      <c r="B1650" s="1">
        <v>2019</v>
      </c>
      <c r="C1650" s="39">
        <v>-6.0859527261046698E-3</v>
      </c>
      <c r="D1650" s="83">
        <v>2.4199999999999999E-2</v>
      </c>
    </row>
    <row r="1651" spans="1:4" ht="12.5" x14ac:dyDescent="0.25">
      <c r="A1651" s="38">
        <v>43565</v>
      </c>
      <c r="B1651" s="1">
        <v>2019</v>
      </c>
      <c r="C1651" s="39">
        <v>3.4718343144997492E-3</v>
      </c>
      <c r="D1651" s="83">
        <v>2.4100000000000003E-2</v>
      </c>
    </row>
    <row r="1652" spans="1:4" ht="12.5" x14ac:dyDescent="0.25">
      <c r="A1652" s="38">
        <v>43566</v>
      </c>
      <c r="B1652" s="1">
        <v>2019</v>
      </c>
      <c r="C1652" s="39">
        <v>3.8085148008697833E-5</v>
      </c>
      <c r="D1652" s="83">
        <v>2.4400000000000002E-2</v>
      </c>
    </row>
    <row r="1653" spans="1:4" ht="12.5" x14ac:dyDescent="0.25">
      <c r="A1653" s="38">
        <v>43567</v>
      </c>
      <c r="B1653" s="1">
        <v>2019</v>
      </c>
      <c r="C1653" s="39">
        <v>6.5876322869365339E-3</v>
      </c>
      <c r="D1653" s="83">
        <v>2.4400000000000002E-2</v>
      </c>
    </row>
    <row r="1654" spans="1:4" ht="12.5" x14ac:dyDescent="0.25">
      <c r="A1654" s="38">
        <v>43570</v>
      </c>
      <c r="B1654" s="1">
        <v>2019</v>
      </c>
      <c r="C1654" s="39">
        <v>-6.2962436214583303E-4</v>
      </c>
      <c r="D1654" s="83">
        <v>2.4300000000000002E-2</v>
      </c>
    </row>
    <row r="1655" spans="1:4" ht="12.5" x14ac:dyDescent="0.25">
      <c r="A1655" s="38">
        <v>43571</v>
      </c>
      <c r="B1655" s="1">
        <v>2019</v>
      </c>
      <c r="C1655" s="39">
        <v>5.0923505738616681E-4</v>
      </c>
      <c r="D1655" s="83">
        <v>2.4500000000000001E-2</v>
      </c>
    </row>
    <row r="1656" spans="1:4" ht="12.5" x14ac:dyDescent="0.25">
      <c r="A1656" s="38">
        <v>43572</v>
      </c>
      <c r="B1656" s="1">
        <v>2019</v>
      </c>
      <c r="C1656" s="39">
        <v>-2.2763638303940604E-3</v>
      </c>
      <c r="D1656" s="83">
        <v>2.4400000000000002E-2</v>
      </c>
    </row>
    <row r="1657" spans="1:4" ht="12.5" x14ac:dyDescent="0.25">
      <c r="A1657" s="38">
        <v>43573</v>
      </c>
      <c r="B1657" s="1">
        <v>2019</v>
      </c>
      <c r="C1657" s="39">
        <v>1.5778199046987368E-3</v>
      </c>
      <c r="D1657" s="83">
        <v>2.4400000000000002E-2</v>
      </c>
    </row>
    <row r="1658" spans="1:4" ht="12.5" x14ac:dyDescent="0.25">
      <c r="A1658" s="38">
        <v>43577</v>
      </c>
      <c r="B1658" s="1">
        <v>2019</v>
      </c>
      <c r="C1658" s="39">
        <v>1.0115259764941317E-3</v>
      </c>
      <c r="D1658" s="83">
        <v>2.46E-2</v>
      </c>
    </row>
    <row r="1659" spans="1:4" ht="12.5" x14ac:dyDescent="0.25">
      <c r="A1659" s="38">
        <v>43578</v>
      </c>
      <c r="B1659" s="1">
        <v>2019</v>
      </c>
      <c r="C1659" s="39">
        <v>8.8023644018914056E-3</v>
      </c>
      <c r="D1659" s="83">
        <v>2.4300000000000002E-2</v>
      </c>
    </row>
    <row r="1660" spans="1:4" ht="12.5" x14ac:dyDescent="0.25">
      <c r="A1660" s="38">
        <v>43579</v>
      </c>
      <c r="B1660" s="1">
        <v>2019</v>
      </c>
      <c r="C1660" s="39">
        <v>-2.1941919046150143E-3</v>
      </c>
      <c r="D1660" s="83">
        <v>2.4199999999999999E-2</v>
      </c>
    </row>
    <row r="1661" spans="1:4" ht="12.5" x14ac:dyDescent="0.25">
      <c r="A1661" s="38">
        <v>43580</v>
      </c>
      <c r="B1661" s="1">
        <v>2019</v>
      </c>
      <c r="C1661" s="39">
        <v>-3.6901504155019838E-4</v>
      </c>
      <c r="D1661" s="83">
        <v>2.4199999999999999E-2</v>
      </c>
    </row>
    <row r="1662" spans="1:4" ht="12.5" x14ac:dyDescent="0.25">
      <c r="A1662" s="38">
        <v>43581</v>
      </c>
      <c r="B1662" s="1">
        <v>2019</v>
      </c>
      <c r="C1662" s="39">
        <v>4.6743634859040149E-3</v>
      </c>
      <c r="D1662" s="83">
        <v>2.4100000000000003E-2</v>
      </c>
    </row>
    <row r="1663" spans="1:4" ht="12.5" x14ac:dyDescent="0.25">
      <c r="A1663" s="38">
        <v>43584</v>
      </c>
      <c r="B1663" s="1">
        <v>2019</v>
      </c>
      <c r="C1663" s="39">
        <v>1.0708986882482718E-3</v>
      </c>
      <c r="D1663" s="83">
        <v>2.4199999999999999E-2</v>
      </c>
    </row>
    <row r="1664" spans="1:4" ht="12.5" x14ac:dyDescent="0.25">
      <c r="A1664" s="38">
        <v>43585</v>
      </c>
      <c r="B1664" s="1">
        <v>2019</v>
      </c>
      <c r="C1664" s="39">
        <v>9.5094813291652096E-4</v>
      </c>
      <c r="D1664" s="83">
        <v>2.3900000000000001E-2</v>
      </c>
    </row>
    <row r="1665" spans="1:4" ht="12.5" x14ac:dyDescent="0.25">
      <c r="A1665" s="38">
        <v>43586</v>
      </c>
      <c r="B1665" s="1">
        <v>2019</v>
      </c>
      <c r="C1665" s="39">
        <v>-7.5304126495015673E-3</v>
      </c>
      <c r="D1665" s="83">
        <v>2.3900000000000001E-2</v>
      </c>
    </row>
    <row r="1666" spans="1:4" ht="12.5" x14ac:dyDescent="0.25">
      <c r="A1666" s="38">
        <v>43587</v>
      </c>
      <c r="B1666" s="1">
        <v>2019</v>
      </c>
      <c r="C1666" s="39">
        <v>-2.1262580234037609E-3</v>
      </c>
      <c r="D1666" s="83">
        <v>2.4100000000000003E-2</v>
      </c>
    </row>
    <row r="1667" spans="1:4" ht="12.5" x14ac:dyDescent="0.25">
      <c r="A1667" s="38">
        <v>43588</v>
      </c>
      <c r="B1667" s="1">
        <v>2019</v>
      </c>
      <c r="C1667" s="39">
        <v>9.5921706414815368E-3</v>
      </c>
      <c r="D1667" s="83">
        <v>2.4100000000000003E-2</v>
      </c>
    </row>
    <row r="1668" spans="1:4" ht="12.5" x14ac:dyDescent="0.25">
      <c r="A1668" s="38">
        <v>43591</v>
      </c>
      <c r="B1668" s="1">
        <v>2019</v>
      </c>
      <c r="C1668" s="39">
        <v>-4.4810396666553265E-3</v>
      </c>
      <c r="D1668" s="83">
        <v>2.3900000000000001E-2</v>
      </c>
    </row>
    <row r="1669" spans="1:4" ht="12.5" x14ac:dyDescent="0.25">
      <c r="A1669" s="38">
        <v>43592</v>
      </c>
      <c r="B1669" s="1">
        <v>2019</v>
      </c>
      <c r="C1669" s="39">
        <v>-1.6649515009818341E-2</v>
      </c>
      <c r="D1669" s="83">
        <v>2.3700000000000002E-2</v>
      </c>
    </row>
    <row r="1670" spans="1:4" ht="12.5" x14ac:dyDescent="0.25">
      <c r="A1670" s="38">
        <v>43593</v>
      </c>
      <c r="B1670" s="1">
        <v>2019</v>
      </c>
      <c r="C1670" s="39">
        <v>-1.6066713268179022E-3</v>
      </c>
      <c r="D1670" s="83">
        <v>2.3700000000000002E-2</v>
      </c>
    </row>
    <row r="1671" spans="1:4" ht="12.5" x14ac:dyDescent="0.25">
      <c r="A1671" s="38">
        <v>43594</v>
      </c>
      <c r="B1671" s="1">
        <v>2019</v>
      </c>
      <c r="C1671" s="39">
        <v>-3.0260155887187833E-3</v>
      </c>
      <c r="D1671" s="83">
        <v>2.3599999999999999E-2</v>
      </c>
    </row>
    <row r="1672" spans="1:4" ht="12.5" x14ac:dyDescent="0.25">
      <c r="A1672" s="38">
        <v>43595</v>
      </c>
      <c r="B1672" s="1">
        <v>2019</v>
      </c>
      <c r="C1672" s="39">
        <v>3.7134177564540913E-3</v>
      </c>
      <c r="D1672" s="83">
        <v>2.3599999999999999E-2</v>
      </c>
    </row>
    <row r="1673" spans="1:4" ht="12.5" x14ac:dyDescent="0.25">
      <c r="A1673" s="38">
        <v>43598</v>
      </c>
      <c r="B1673" s="1">
        <v>2019</v>
      </c>
      <c r="C1673" s="39">
        <v>-2.4426544706444165E-2</v>
      </c>
      <c r="D1673" s="83">
        <v>2.3199999999999998E-2</v>
      </c>
    </row>
    <row r="1674" spans="1:4" ht="12.5" x14ac:dyDescent="0.25">
      <c r="A1674" s="38">
        <v>43599</v>
      </c>
      <c r="B1674" s="1">
        <v>2019</v>
      </c>
      <c r="C1674" s="39">
        <v>7.9840602076551824E-3</v>
      </c>
      <c r="D1674" s="83">
        <v>2.3199999999999998E-2</v>
      </c>
    </row>
    <row r="1675" spans="1:4" ht="12.5" x14ac:dyDescent="0.25">
      <c r="A1675" s="38">
        <v>43600</v>
      </c>
      <c r="B1675" s="1">
        <v>2019</v>
      </c>
      <c r="C1675" s="39">
        <v>5.8219770208102466E-3</v>
      </c>
      <c r="D1675" s="83">
        <v>2.3E-2</v>
      </c>
    </row>
    <row r="1676" spans="1:4" ht="12.5" x14ac:dyDescent="0.25">
      <c r="A1676" s="38">
        <v>43601</v>
      </c>
      <c r="B1676" s="1">
        <v>2019</v>
      </c>
      <c r="C1676" s="39">
        <v>8.8559196487121624E-3</v>
      </c>
      <c r="D1676" s="83">
        <v>2.3300000000000001E-2</v>
      </c>
    </row>
    <row r="1677" spans="1:4" ht="12.5" x14ac:dyDescent="0.25">
      <c r="A1677" s="38">
        <v>43602</v>
      </c>
      <c r="B1677" s="1">
        <v>2019</v>
      </c>
      <c r="C1677" s="39">
        <v>-5.8544236531281706E-3</v>
      </c>
      <c r="D1677" s="83">
        <v>2.3300000000000001E-2</v>
      </c>
    </row>
    <row r="1678" spans="1:4" ht="12.5" x14ac:dyDescent="0.25">
      <c r="A1678" s="38">
        <v>43605</v>
      </c>
      <c r="B1678" s="1">
        <v>2019</v>
      </c>
      <c r="C1678" s="39">
        <v>-6.7722408534153554E-3</v>
      </c>
      <c r="D1678" s="83">
        <v>2.3400000000000001E-2</v>
      </c>
    </row>
    <row r="1679" spans="1:4" ht="12.5" x14ac:dyDescent="0.25">
      <c r="A1679" s="38">
        <v>43606</v>
      </c>
      <c r="B1679" s="1">
        <v>2019</v>
      </c>
      <c r="C1679" s="39">
        <v>8.4599047136238066E-3</v>
      </c>
      <c r="D1679" s="83">
        <v>2.3599999999999999E-2</v>
      </c>
    </row>
    <row r="1680" spans="1:4" ht="12.5" x14ac:dyDescent="0.25">
      <c r="A1680" s="38">
        <v>43607</v>
      </c>
      <c r="B1680" s="1">
        <v>2019</v>
      </c>
      <c r="C1680" s="39">
        <v>-2.8283616990028514E-3</v>
      </c>
      <c r="D1680" s="83">
        <v>2.3700000000000002E-2</v>
      </c>
    </row>
    <row r="1681" spans="1:4" ht="12.5" x14ac:dyDescent="0.25">
      <c r="A1681" s="38">
        <v>43608</v>
      </c>
      <c r="B1681" s="1">
        <v>2019</v>
      </c>
      <c r="C1681" s="39">
        <v>-1.1985681943016436E-2</v>
      </c>
      <c r="D1681" s="83">
        <v>2.3199999999999998E-2</v>
      </c>
    </row>
    <row r="1682" spans="1:4" ht="12.5" x14ac:dyDescent="0.25">
      <c r="A1682" s="38">
        <v>43609</v>
      </c>
      <c r="B1682" s="1">
        <v>2019</v>
      </c>
      <c r="C1682" s="39">
        <v>1.3526195784275823E-3</v>
      </c>
      <c r="D1682" s="83">
        <v>2.3300000000000001E-2</v>
      </c>
    </row>
    <row r="1683" spans="1:4" ht="12.5" x14ac:dyDescent="0.25">
      <c r="A1683" s="38">
        <v>43613</v>
      </c>
      <c r="B1683" s="1">
        <v>2019</v>
      </c>
      <c r="C1683" s="39">
        <v>-8.4108909346528385E-3</v>
      </c>
      <c r="D1683" s="83">
        <v>2.3100000000000002E-2</v>
      </c>
    </row>
    <row r="1684" spans="1:4" ht="12.5" x14ac:dyDescent="0.25">
      <c r="A1684" s="38">
        <v>43614</v>
      </c>
      <c r="B1684" s="1">
        <v>2019</v>
      </c>
      <c r="C1684" s="39">
        <v>-6.9359555174738127E-3</v>
      </c>
      <c r="D1684" s="83">
        <v>2.3E-2</v>
      </c>
    </row>
    <row r="1685" spans="1:4" ht="12.5" x14ac:dyDescent="0.25">
      <c r="A1685" s="38">
        <v>43615</v>
      </c>
      <c r="B1685" s="1">
        <v>2019</v>
      </c>
      <c r="C1685" s="39">
        <v>2.0962411748005594E-3</v>
      </c>
      <c r="D1685" s="83">
        <v>2.29E-2</v>
      </c>
    </row>
    <row r="1686" spans="1:4" ht="12.5" x14ac:dyDescent="0.25">
      <c r="A1686" s="38">
        <v>43616</v>
      </c>
      <c r="B1686" s="1">
        <v>2019</v>
      </c>
      <c r="C1686" s="39">
        <v>-1.3283188023120184E-2</v>
      </c>
      <c r="D1686" s="83">
        <v>2.2100000000000002E-2</v>
      </c>
    </row>
    <row r="1687" spans="1:4" ht="12.5" x14ac:dyDescent="0.25">
      <c r="A1687" s="38">
        <v>43619</v>
      </c>
      <c r="B1687" s="1">
        <v>2019</v>
      </c>
      <c r="C1687" s="39">
        <v>-2.7690315718501501E-3</v>
      </c>
      <c r="D1687" s="83">
        <v>2.1100000000000001E-2</v>
      </c>
    </row>
    <row r="1688" spans="1:4" ht="12.5" x14ac:dyDescent="0.25">
      <c r="A1688" s="38">
        <v>43620</v>
      </c>
      <c r="B1688" s="1">
        <v>2019</v>
      </c>
      <c r="C1688" s="39">
        <v>2.1205902322179549E-2</v>
      </c>
      <c r="D1688" s="83">
        <v>2.1100000000000001E-2</v>
      </c>
    </row>
    <row r="1689" spans="1:4" ht="12.5" x14ac:dyDescent="0.25">
      <c r="A1689" s="38">
        <v>43621</v>
      </c>
      <c r="B1689" s="1">
        <v>2019</v>
      </c>
      <c r="C1689" s="39">
        <v>8.1287685006414707E-3</v>
      </c>
      <c r="D1689" s="83">
        <v>2.0400000000000001E-2</v>
      </c>
    </row>
    <row r="1690" spans="1:4" ht="12.5" x14ac:dyDescent="0.25">
      <c r="A1690" s="38">
        <v>43622</v>
      </c>
      <c r="B1690" s="1">
        <v>2019</v>
      </c>
      <c r="C1690" s="39">
        <v>6.1168095558660623E-3</v>
      </c>
      <c r="D1690" s="83">
        <v>2.0199999999999999E-2</v>
      </c>
    </row>
    <row r="1691" spans="1:4" ht="12.5" x14ac:dyDescent="0.25">
      <c r="A1691" s="38">
        <v>43623</v>
      </c>
      <c r="B1691" s="1">
        <v>2019</v>
      </c>
      <c r="C1691" s="39">
        <v>1.0442945224567081E-2</v>
      </c>
      <c r="D1691" s="83">
        <v>1.9699999999999999E-2</v>
      </c>
    </row>
    <row r="1692" spans="1:4" ht="12.5" x14ac:dyDescent="0.25">
      <c r="A1692" s="38">
        <v>43626</v>
      </c>
      <c r="B1692" s="1">
        <v>2019</v>
      </c>
      <c r="C1692" s="39">
        <v>4.6492574289522378E-3</v>
      </c>
      <c r="D1692" s="83">
        <v>2.0299999999999999E-2</v>
      </c>
    </row>
    <row r="1693" spans="1:4" ht="12.5" x14ac:dyDescent="0.25">
      <c r="A1693" s="38">
        <v>43627</v>
      </c>
      <c r="B1693" s="1">
        <v>2019</v>
      </c>
      <c r="C1693" s="39">
        <v>-3.4993807146250003E-4</v>
      </c>
      <c r="D1693" s="83">
        <v>2.0499999999999997E-2</v>
      </c>
    </row>
    <row r="1694" spans="1:4" ht="12.5" x14ac:dyDescent="0.25">
      <c r="A1694" s="38">
        <v>43628</v>
      </c>
      <c r="B1694" s="1">
        <v>2019</v>
      </c>
      <c r="C1694" s="39">
        <v>-2.0396984988729416E-3</v>
      </c>
      <c r="D1694" s="83">
        <v>2.0199999999999999E-2</v>
      </c>
    </row>
    <row r="1695" spans="1:4" ht="12.5" x14ac:dyDescent="0.25">
      <c r="A1695" s="38">
        <v>43629</v>
      </c>
      <c r="B1695" s="1">
        <v>2019</v>
      </c>
      <c r="C1695" s="39">
        <v>4.0890781712417494E-3</v>
      </c>
      <c r="D1695" s="83">
        <v>0.02</v>
      </c>
    </row>
    <row r="1696" spans="1:4" ht="12.5" x14ac:dyDescent="0.25">
      <c r="A1696" s="38">
        <v>43630</v>
      </c>
      <c r="B1696" s="1">
        <v>2019</v>
      </c>
      <c r="C1696" s="39">
        <v>-1.612842169983723E-3</v>
      </c>
      <c r="D1696" s="83">
        <v>0.02</v>
      </c>
    </row>
    <row r="1697" spans="1:4" ht="12.5" x14ac:dyDescent="0.25">
      <c r="A1697" s="38">
        <v>43633</v>
      </c>
      <c r="B1697" s="1">
        <v>2019</v>
      </c>
      <c r="C1697" s="39">
        <v>9.3133570302482102E-4</v>
      </c>
      <c r="D1697" s="83">
        <v>2.0299999999999999E-2</v>
      </c>
    </row>
    <row r="1698" spans="1:4" ht="12.5" x14ac:dyDescent="0.25">
      <c r="A1698" s="38">
        <v>43634</v>
      </c>
      <c r="B1698" s="1">
        <v>2019</v>
      </c>
      <c r="C1698" s="39">
        <v>9.670462557011119E-3</v>
      </c>
      <c r="D1698" s="83">
        <v>2.0400000000000001E-2</v>
      </c>
    </row>
    <row r="1699" spans="1:4" ht="12.5" x14ac:dyDescent="0.25">
      <c r="A1699" s="38">
        <v>43635</v>
      </c>
      <c r="B1699" s="1">
        <v>2019</v>
      </c>
      <c r="C1699" s="39">
        <v>2.9807301410620332E-3</v>
      </c>
      <c r="D1699" s="83">
        <v>1.9599999999999999E-2</v>
      </c>
    </row>
    <row r="1700" spans="1:4" ht="12.5" x14ac:dyDescent="0.25">
      <c r="A1700" s="38">
        <v>43636</v>
      </c>
      <c r="B1700" s="1">
        <v>2019</v>
      </c>
      <c r="C1700" s="39">
        <v>9.4276151277163066E-3</v>
      </c>
      <c r="D1700" s="83">
        <v>1.9099999999999999E-2</v>
      </c>
    </row>
    <row r="1701" spans="1:4" ht="12.5" x14ac:dyDescent="0.25">
      <c r="A1701" s="38">
        <v>43637</v>
      </c>
      <c r="B1701" s="1">
        <v>2019</v>
      </c>
      <c r="C1701" s="39">
        <v>-1.2600261801485599E-3</v>
      </c>
      <c r="D1701" s="83">
        <v>1.95E-2</v>
      </c>
    </row>
    <row r="1702" spans="1:4" ht="12.5" x14ac:dyDescent="0.25">
      <c r="A1702" s="38">
        <v>43640</v>
      </c>
      <c r="B1702" s="1">
        <v>2019</v>
      </c>
      <c r="C1702" s="39">
        <v>-1.7334348561240606E-3</v>
      </c>
      <c r="D1702" s="83">
        <v>1.9199999999999998E-2</v>
      </c>
    </row>
    <row r="1703" spans="1:4" ht="12.5" x14ac:dyDescent="0.25">
      <c r="A1703" s="38">
        <v>43641</v>
      </c>
      <c r="B1703" s="1">
        <v>2019</v>
      </c>
      <c r="C1703" s="39">
        <v>-9.5417023155633419E-3</v>
      </c>
      <c r="D1703" s="83">
        <v>1.9300000000000001E-2</v>
      </c>
    </row>
    <row r="1704" spans="1:4" ht="12.5" x14ac:dyDescent="0.25">
      <c r="A1704" s="38">
        <v>43642</v>
      </c>
      <c r="B1704" s="1">
        <v>2019</v>
      </c>
      <c r="C1704" s="39">
        <v>-1.2347459021461497E-3</v>
      </c>
      <c r="D1704" s="83">
        <v>1.9599999999999999E-2</v>
      </c>
    </row>
    <row r="1705" spans="1:4" ht="12.5" x14ac:dyDescent="0.25">
      <c r="A1705" s="38">
        <v>43643</v>
      </c>
      <c r="B1705" s="1">
        <v>2019</v>
      </c>
      <c r="C1705" s="39">
        <v>3.8159225573172161E-3</v>
      </c>
      <c r="D1705" s="83">
        <v>1.9300000000000001E-2</v>
      </c>
    </row>
    <row r="1706" spans="1:4" ht="12.5" x14ac:dyDescent="0.25">
      <c r="A1706" s="38">
        <v>43644</v>
      </c>
      <c r="B1706" s="1">
        <v>2019</v>
      </c>
      <c r="C1706" s="39">
        <v>5.7409118108132217E-3</v>
      </c>
      <c r="D1706" s="83">
        <v>1.9199999999999998E-2</v>
      </c>
    </row>
    <row r="1707" spans="1:4" ht="12.5" x14ac:dyDescent="0.25">
      <c r="A1707" s="38">
        <v>43647</v>
      </c>
      <c r="B1707" s="1">
        <v>2019</v>
      </c>
      <c r="C1707" s="39">
        <v>7.6429955755801899E-3</v>
      </c>
      <c r="D1707" s="83">
        <v>1.9400000000000001E-2</v>
      </c>
    </row>
    <row r="1708" spans="1:4" ht="12.5" x14ac:dyDescent="0.25">
      <c r="A1708" s="38">
        <v>43648</v>
      </c>
      <c r="B1708" s="1">
        <v>2019</v>
      </c>
      <c r="C1708" s="39">
        <v>2.9238703472561083E-3</v>
      </c>
      <c r="D1708" s="83">
        <v>1.9099999999999999E-2</v>
      </c>
    </row>
    <row r="1709" spans="1:4" ht="12.5" x14ac:dyDescent="0.25">
      <c r="A1709" s="38">
        <v>43649</v>
      </c>
      <c r="B1709" s="1">
        <v>2019</v>
      </c>
      <c r="C1709" s="39">
        <v>7.6430761271929189E-3</v>
      </c>
      <c r="D1709" s="83">
        <v>1.9099999999999999E-2</v>
      </c>
    </row>
    <row r="1710" spans="1:4" ht="12.5" x14ac:dyDescent="0.25">
      <c r="A1710" s="38">
        <v>43651</v>
      </c>
      <c r="B1710" s="1">
        <v>2019</v>
      </c>
      <c r="C1710" s="39">
        <v>-1.8074819954691978E-3</v>
      </c>
      <c r="D1710" s="83">
        <v>1.9800000000000002E-2</v>
      </c>
    </row>
    <row r="1711" spans="1:4" ht="12.5" x14ac:dyDescent="0.25">
      <c r="A1711" s="38">
        <v>43654</v>
      </c>
      <c r="B1711" s="1">
        <v>2019</v>
      </c>
      <c r="C1711" s="39">
        <v>-4.8471859933760311E-3</v>
      </c>
      <c r="D1711" s="83">
        <v>1.9900000000000001E-2</v>
      </c>
    </row>
    <row r="1712" spans="1:4" ht="12.5" x14ac:dyDescent="0.25">
      <c r="A1712" s="38">
        <v>43655</v>
      </c>
      <c r="B1712" s="1">
        <v>2019</v>
      </c>
      <c r="C1712" s="39">
        <v>1.2358159804265049E-3</v>
      </c>
      <c r="D1712" s="83">
        <v>0.02</v>
      </c>
    </row>
    <row r="1713" spans="1:4" ht="12.5" x14ac:dyDescent="0.25">
      <c r="A1713" s="38">
        <v>43656</v>
      </c>
      <c r="B1713" s="1">
        <v>2019</v>
      </c>
      <c r="C1713" s="39">
        <v>4.5004847673177414E-3</v>
      </c>
      <c r="D1713" s="83">
        <v>1.9300000000000001E-2</v>
      </c>
    </row>
    <row r="1714" spans="1:4" ht="12.5" x14ac:dyDescent="0.25">
      <c r="A1714" s="38">
        <v>43657</v>
      </c>
      <c r="B1714" s="1">
        <v>2019</v>
      </c>
      <c r="C1714" s="39">
        <v>2.2826717159195975E-3</v>
      </c>
      <c r="D1714" s="83">
        <v>1.9699999999999999E-2</v>
      </c>
    </row>
    <row r="1715" spans="1:4" ht="12.5" x14ac:dyDescent="0.25">
      <c r="A1715" s="38">
        <v>43658</v>
      </c>
      <c r="B1715" s="1">
        <v>2019</v>
      </c>
      <c r="C1715" s="39">
        <v>4.6094985236418001E-3</v>
      </c>
      <c r="D1715" s="83">
        <v>1.9599999999999999E-2</v>
      </c>
    </row>
    <row r="1716" spans="1:4" ht="12.5" x14ac:dyDescent="0.25">
      <c r="A1716" s="38">
        <v>43661</v>
      </c>
      <c r="B1716" s="1">
        <v>2019</v>
      </c>
      <c r="C1716" s="39">
        <v>1.7584401022740885E-4</v>
      </c>
      <c r="D1716" s="83">
        <v>1.95E-2</v>
      </c>
    </row>
    <row r="1717" spans="1:4" ht="12.5" x14ac:dyDescent="0.25">
      <c r="A1717" s="38">
        <v>43662</v>
      </c>
      <c r="B1717" s="1">
        <v>2019</v>
      </c>
      <c r="C1717" s="39">
        <v>-3.4095813595054242E-3</v>
      </c>
      <c r="D1717" s="83">
        <v>0.02</v>
      </c>
    </row>
    <row r="1718" spans="1:4" ht="12.5" x14ac:dyDescent="0.25">
      <c r="A1718" s="38">
        <v>43663</v>
      </c>
      <c r="B1718" s="1">
        <v>2019</v>
      </c>
      <c r="C1718" s="39">
        <v>-6.5526262851549463E-3</v>
      </c>
      <c r="D1718" s="83">
        <v>1.95E-2</v>
      </c>
    </row>
    <row r="1719" spans="1:4" ht="12.5" x14ac:dyDescent="0.25">
      <c r="A1719" s="38">
        <v>43664</v>
      </c>
      <c r="B1719" s="1">
        <v>2019</v>
      </c>
      <c r="C1719" s="39">
        <v>3.5755356654507981E-3</v>
      </c>
      <c r="D1719" s="83">
        <v>1.9E-2</v>
      </c>
    </row>
    <row r="1720" spans="1:4" ht="12.5" x14ac:dyDescent="0.25">
      <c r="A1720" s="38">
        <v>43665</v>
      </c>
      <c r="B1720" s="1">
        <v>2019</v>
      </c>
      <c r="C1720" s="39">
        <v>-6.1958896877547841E-3</v>
      </c>
      <c r="D1720" s="83">
        <v>1.9400000000000001E-2</v>
      </c>
    </row>
    <row r="1721" spans="1:4" ht="12.5" x14ac:dyDescent="0.25">
      <c r="A1721" s="38">
        <v>43668</v>
      </c>
      <c r="B1721" s="1">
        <v>2019</v>
      </c>
      <c r="C1721" s="39">
        <v>2.8247279603128136E-3</v>
      </c>
      <c r="D1721" s="83">
        <v>1.95E-2</v>
      </c>
    </row>
    <row r="1722" spans="1:4" ht="12.5" x14ac:dyDescent="0.25">
      <c r="A1722" s="38">
        <v>43669</v>
      </c>
      <c r="B1722" s="1">
        <v>2019</v>
      </c>
      <c r="C1722" s="39">
        <v>6.8241647017276323E-3</v>
      </c>
      <c r="D1722" s="83">
        <v>1.9699999999999999E-2</v>
      </c>
    </row>
    <row r="1723" spans="1:4" ht="12.5" x14ac:dyDescent="0.25">
      <c r="A1723" s="38">
        <v>43670</v>
      </c>
      <c r="B1723" s="1">
        <v>2019</v>
      </c>
      <c r="C1723" s="39">
        <v>4.6771636608934396E-3</v>
      </c>
      <c r="D1723" s="83">
        <v>1.9800000000000002E-2</v>
      </c>
    </row>
    <row r="1724" spans="1:4" ht="12.5" x14ac:dyDescent="0.25">
      <c r="A1724" s="38">
        <v>43671</v>
      </c>
      <c r="B1724" s="1">
        <v>2019</v>
      </c>
      <c r="C1724" s="39">
        <v>-5.276251069020221E-3</v>
      </c>
      <c r="D1724" s="83">
        <v>1.9900000000000001E-2</v>
      </c>
    </row>
    <row r="1725" spans="1:4" ht="12.5" x14ac:dyDescent="0.25">
      <c r="A1725" s="38">
        <v>43672</v>
      </c>
      <c r="B1725" s="1">
        <v>2019</v>
      </c>
      <c r="C1725" s="39">
        <v>7.3604742596646913E-3</v>
      </c>
      <c r="D1725" s="83">
        <v>0.02</v>
      </c>
    </row>
    <row r="1726" spans="1:4" ht="12.5" x14ac:dyDescent="0.25">
      <c r="A1726" s="38">
        <v>43675</v>
      </c>
      <c r="B1726" s="1">
        <v>2019</v>
      </c>
      <c r="C1726" s="39">
        <v>-1.6173767299502979E-3</v>
      </c>
      <c r="D1726" s="83">
        <v>1.9800000000000002E-2</v>
      </c>
    </row>
    <row r="1727" spans="1:4" ht="12.5" x14ac:dyDescent="0.25">
      <c r="A1727" s="38">
        <v>43676</v>
      </c>
      <c r="B1727" s="1">
        <v>2019</v>
      </c>
      <c r="C1727" s="39">
        <v>-2.5819723830935032E-3</v>
      </c>
      <c r="D1727" s="83">
        <v>1.9699999999999999E-2</v>
      </c>
    </row>
    <row r="1728" spans="1:4" ht="12.5" x14ac:dyDescent="0.25">
      <c r="A1728" s="38">
        <v>43677</v>
      </c>
      <c r="B1728" s="1">
        <v>2019</v>
      </c>
      <c r="C1728" s="39">
        <v>-1.0945190319276599E-2</v>
      </c>
      <c r="D1728" s="83">
        <v>0.02</v>
      </c>
    </row>
    <row r="1729" spans="1:4" ht="12.5" x14ac:dyDescent="0.25">
      <c r="A1729" s="38">
        <v>43678</v>
      </c>
      <c r="B1729" s="1">
        <v>2019</v>
      </c>
      <c r="C1729" s="39">
        <v>-9.0395867268047228E-3</v>
      </c>
      <c r="D1729" s="83">
        <v>1.8800000000000001E-2</v>
      </c>
    </row>
    <row r="1730" spans="1:4" ht="12.5" x14ac:dyDescent="0.25">
      <c r="A1730" s="38">
        <v>43679</v>
      </c>
      <c r="B1730" s="1">
        <v>2019</v>
      </c>
      <c r="C1730" s="39">
        <v>-7.3093853544549392E-3</v>
      </c>
      <c r="D1730" s="83">
        <v>1.8500000000000003E-2</v>
      </c>
    </row>
    <row r="1731" spans="1:4" ht="12.5" x14ac:dyDescent="0.25">
      <c r="A1731" s="38">
        <v>43682</v>
      </c>
      <c r="B1731" s="1">
        <v>2019</v>
      </c>
      <c r="C1731" s="39">
        <v>-3.0230162083586681E-2</v>
      </c>
      <c r="D1731" s="83">
        <v>1.78E-2</v>
      </c>
    </row>
    <row r="1732" spans="1:4" ht="12.5" x14ac:dyDescent="0.25">
      <c r="A1732" s="38">
        <v>43683</v>
      </c>
      <c r="B1732" s="1">
        <v>2019</v>
      </c>
      <c r="C1732" s="39">
        <v>1.2933013700777157E-2</v>
      </c>
      <c r="D1732" s="83">
        <v>1.8000000000000002E-2</v>
      </c>
    </row>
    <row r="1733" spans="1:4" ht="12.5" x14ac:dyDescent="0.25">
      <c r="A1733" s="38">
        <v>43684</v>
      </c>
      <c r="B1733" s="1">
        <v>2019</v>
      </c>
      <c r="C1733" s="39">
        <v>7.6659588370266651E-4</v>
      </c>
      <c r="D1733" s="83">
        <v>1.7500000000000002E-2</v>
      </c>
    </row>
    <row r="1734" spans="1:4" ht="12.5" x14ac:dyDescent="0.25">
      <c r="A1734" s="38">
        <v>43685</v>
      </c>
      <c r="B1734" s="1">
        <v>2019</v>
      </c>
      <c r="C1734" s="39">
        <v>1.8588425780336086E-2</v>
      </c>
      <c r="D1734" s="83">
        <v>1.7899999999999999E-2</v>
      </c>
    </row>
    <row r="1735" spans="1:4" ht="12.5" x14ac:dyDescent="0.25">
      <c r="A1735" s="38">
        <v>43686</v>
      </c>
      <c r="B1735" s="1">
        <v>2019</v>
      </c>
      <c r="C1735" s="39">
        <v>-6.6385297600620738E-3</v>
      </c>
      <c r="D1735" s="83">
        <v>1.78E-2</v>
      </c>
    </row>
    <row r="1736" spans="1:4" ht="12.5" x14ac:dyDescent="0.25">
      <c r="A1736" s="38">
        <v>43689</v>
      </c>
      <c r="B1736" s="1">
        <v>2019</v>
      </c>
      <c r="C1736" s="39">
        <v>-1.2029650100344293E-2</v>
      </c>
      <c r="D1736" s="83">
        <v>1.7500000000000002E-2</v>
      </c>
    </row>
    <row r="1737" spans="1:4" ht="12.5" x14ac:dyDescent="0.25">
      <c r="A1737" s="38">
        <v>43690</v>
      </c>
      <c r="B1737" s="1">
        <v>2019</v>
      </c>
      <c r="C1737" s="39">
        <v>1.4654130432155564E-2</v>
      </c>
      <c r="D1737" s="83">
        <v>1.8600000000000002E-2</v>
      </c>
    </row>
    <row r="1738" spans="1:4" ht="12.5" x14ac:dyDescent="0.25">
      <c r="A1738" s="38">
        <v>43691</v>
      </c>
      <c r="B1738" s="1">
        <v>2019</v>
      </c>
      <c r="C1738" s="39">
        <v>-2.9730363473091367E-2</v>
      </c>
      <c r="D1738" s="83">
        <v>1.7899999999999999E-2</v>
      </c>
    </row>
    <row r="1739" spans="1:4" ht="12.5" x14ac:dyDescent="0.25">
      <c r="A1739" s="38">
        <v>43692</v>
      </c>
      <c r="B1739" s="1">
        <v>2019</v>
      </c>
      <c r="C1739" s="39">
        <v>2.461236782690441E-3</v>
      </c>
      <c r="D1739" s="83">
        <v>1.72E-2</v>
      </c>
    </row>
    <row r="1740" spans="1:4" ht="12.5" x14ac:dyDescent="0.25">
      <c r="A1740" s="38">
        <v>43693</v>
      </c>
      <c r="B1740" s="1">
        <v>2019</v>
      </c>
      <c r="C1740" s="39">
        <v>1.4323116131046663E-2</v>
      </c>
      <c r="D1740" s="83">
        <v>1.7100000000000001E-2</v>
      </c>
    </row>
    <row r="1741" spans="1:4" ht="12.5" x14ac:dyDescent="0.25">
      <c r="A1741" s="38">
        <v>43696</v>
      </c>
      <c r="B1741" s="1">
        <v>2019</v>
      </c>
      <c r="C1741" s="39">
        <v>1.2033185301994735E-2</v>
      </c>
      <c r="D1741" s="83">
        <v>1.7500000000000002E-2</v>
      </c>
    </row>
    <row r="1742" spans="1:4" ht="12.5" x14ac:dyDescent="0.25">
      <c r="A1742" s="38">
        <v>43697</v>
      </c>
      <c r="B1742" s="1">
        <v>2019</v>
      </c>
      <c r="C1742" s="39">
        <v>-7.9462520811493E-3</v>
      </c>
      <c r="D1742" s="83">
        <v>1.72E-2</v>
      </c>
    </row>
    <row r="1743" spans="1:4" ht="12.5" x14ac:dyDescent="0.25">
      <c r="A1743" s="38">
        <v>43698</v>
      </c>
      <c r="B1743" s="1">
        <v>2019</v>
      </c>
      <c r="C1743" s="39">
        <v>8.2130062994995642E-3</v>
      </c>
      <c r="D1743" s="83">
        <v>1.77E-2</v>
      </c>
    </row>
    <row r="1744" spans="1:4" ht="12.5" x14ac:dyDescent="0.25">
      <c r="A1744" s="38">
        <v>43699</v>
      </c>
      <c r="B1744" s="1">
        <v>2019</v>
      </c>
      <c r="C1744" s="39">
        <v>-5.0620962947638712E-4</v>
      </c>
      <c r="D1744" s="83">
        <v>1.7899999999999999E-2</v>
      </c>
    </row>
    <row r="1745" spans="1:4" ht="12.5" x14ac:dyDescent="0.25">
      <c r="A1745" s="38">
        <v>43700</v>
      </c>
      <c r="B1745" s="1">
        <v>2019</v>
      </c>
      <c r="C1745" s="39">
        <v>-2.6288935558066755E-2</v>
      </c>
      <c r="D1745" s="83">
        <v>1.7299999999999999E-2</v>
      </c>
    </row>
    <row r="1746" spans="1:4" ht="12.5" x14ac:dyDescent="0.25">
      <c r="A1746" s="38">
        <v>43703</v>
      </c>
      <c r="B1746" s="1">
        <v>2019</v>
      </c>
      <c r="C1746" s="39">
        <v>1.0923191173948981E-2</v>
      </c>
      <c r="D1746" s="83">
        <v>1.7500000000000002E-2</v>
      </c>
    </row>
    <row r="1747" spans="1:4" ht="12.5" x14ac:dyDescent="0.25">
      <c r="A1747" s="38">
        <v>43704</v>
      </c>
      <c r="B1747" s="1">
        <v>2019</v>
      </c>
      <c r="C1747" s="39">
        <v>-3.2083318806849889E-3</v>
      </c>
      <c r="D1747" s="83">
        <v>1.77E-2</v>
      </c>
    </row>
    <row r="1748" spans="1:4" ht="12.5" x14ac:dyDescent="0.25">
      <c r="A1748" s="38">
        <v>43705</v>
      </c>
      <c r="B1748" s="1">
        <v>2019</v>
      </c>
      <c r="C1748" s="39">
        <v>6.52414118680143E-3</v>
      </c>
      <c r="D1748" s="83">
        <v>1.7399999999999999E-2</v>
      </c>
    </row>
    <row r="1749" spans="1:4" ht="12.5" x14ac:dyDescent="0.25">
      <c r="A1749" s="38">
        <v>43706</v>
      </c>
      <c r="B1749" s="1">
        <v>2019</v>
      </c>
      <c r="C1749" s="39">
        <v>1.260743543874108E-2</v>
      </c>
      <c r="D1749" s="83">
        <v>1.7500000000000002E-2</v>
      </c>
    </row>
    <row r="1750" spans="1:4" ht="12.5" x14ac:dyDescent="0.25">
      <c r="A1750" s="38">
        <v>43707</v>
      </c>
      <c r="B1750" s="1">
        <v>2019</v>
      </c>
      <c r="C1750" s="39">
        <v>6.4262082115234761E-4</v>
      </c>
      <c r="D1750" s="83">
        <v>1.7600000000000001E-2</v>
      </c>
    </row>
    <row r="1751" spans="1:4" ht="12.5" x14ac:dyDescent="0.25">
      <c r="A1751" s="38">
        <v>43711</v>
      </c>
      <c r="B1751" s="1">
        <v>2019</v>
      </c>
      <c r="C1751" s="39">
        <v>-6.9230294011075758E-3</v>
      </c>
      <c r="D1751" s="83">
        <v>1.72E-2</v>
      </c>
    </row>
    <row r="1752" spans="1:4" ht="12.5" x14ac:dyDescent="0.25">
      <c r="A1752" s="38">
        <v>43712</v>
      </c>
      <c r="B1752" s="1">
        <v>2019</v>
      </c>
      <c r="C1752" s="39">
        <v>1.0783722026351545E-2</v>
      </c>
      <c r="D1752" s="83">
        <v>1.6899999999999998E-2</v>
      </c>
    </row>
    <row r="1753" spans="1:4" ht="12.5" x14ac:dyDescent="0.25">
      <c r="A1753" s="38">
        <v>43713</v>
      </c>
      <c r="B1753" s="1">
        <v>2019</v>
      </c>
      <c r="C1753" s="39">
        <v>1.2925922894213253E-2</v>
      </c>
      <c r="D1753" s="83">
        <v>1.7299999999999999E-2</v>
      </c>
    </row>
    <row r="1754" spans="1:4" ht="12.5" x14ac:dyDescent="0.25">
      <c r="A1754" s="38">
        <v>43714</v>
      </c>
      <c r="B1754" s="1">
        <v>2019</v>
      </c>
      <c r="C1754" s="39">
        <v>9.1020391827530893E-4</v>
      </c>
      <c r="D1754" s="83">
        <v>1.7299999999999999E-2</v>
      </c>
    </row>
    <row r="1755" spans="1:4" ht="12.5" x14ac:dyDescent="0.25">
      <c r="A1755" s="38">
        <v>43717</v>
      </c>
      <c r="B1755" s="1">
        <v>2019</v>
      </c>
      <c r="C1755" s="39">
        <v>-9.4004841318652159E-5</v>
      </c>
      <c r="D1755" s="83">
        <v>1.7399999999999999E-2</v>
      </c>
    </row>
    <row r="1756" spans="1:4" ht="12.5" x14ac:dyDescent="0.25">
      <c r="A1756" s="38">
        <v>43718</v>
      </c>
      <c r="B1756" s="1">
        <v>2019</v>
      </c>
      <c r="C1756" s="39">
        <v>3.2226552944139824E-4</v>
      </c>
      <c r="D1756" s="83">
        <v>1.8100000000000002E-2</v>
      </c>
    </row>
    <row r="1757" spans="1:4" ht="12.5" x14ac:dyDescent="0.25">
      <c r="A1757" s="38">
        <v>43719</v>
      </c>
      <c r="B1757" s="1">
        <v>2019</v>
      </c>
      <c r="C1757" s="39">
        <v>7.2036590507942328E-3</v>
      </c>
      <c r="D1757" s="83">
        <v>1.7899999999999999E-2</v>
      </c>
    </row>
    <row r="1758" spans="1:4" ht="12.5" x14ac:dyDescent="0.25">
      <c r="A1758" s="38">
        <v>43720</v>
      </c>
      <c r="B1758" s="1">
        <v>2019</v>
      </c>
      <c r="C1758" s="39">
        <v>2.8749707848360149E-3</v>
      </c>
      <c r="D1758" s="83">
        <v>1.8200000000000001E-2</v>
      </c>
    </row>
    <row r="1759" spans="1:4" ht="12.5" x14ac:dyDescent="0.25">
      <c r="A1759" s="38">
        <v>43721</v>
      </c>
      <c r="B1759" s="1">
        <v>2019</v>
      </c>
      <c r="C1759" s="39">
        <v>-7.2461844366199951E-4</v>
      </c>
      <c r="D1759" s="83">
        <v>1.8800000000000001E-2</v>
      </c>
    </row>
    <row r="1760" spans="1:4" ht="12.5" x14ac:dyDescent="0.25">
      <c r="A1760" s="38">
        <v>43724</v>
      </c>
      <c r="B1760" s="1">
        <v>2019</v>
      </c>
      <c r="C1760" s="39">
        <v>-3.1405356059661417E-3</v>
      </c>
      <c r="D1760" s="83">
        <v>1.8600000000000002E-2</v>
      </c>
    </row>
    <row r="1761" spans="1:4" ht="12.5" x14ac:dyDescent="0.25">
      <c r="A1761" s="38">
        <v>43725</v>
      </c>
      <c r="B1761" s="1">
        <v>2019</v>
      </c>
      <c r="C1761" s="39">
        <v>2.5784285879443072E-3</v>
      </c>
      <c r="D1761" s="83">
        <v>1.8700000000000001E-2</v>
      </c>
    </row>
    <row r="1762" spans="1:4" ht="12.5" x14ac:dyDescent="0.25">
      <c r="A1762" s="38">
        <v>43726</v>
      </c>
      <c r="B1762" s="1">
        <v>2019</v>
      </c>
      <c r="C1762" s="39">
        <v>3.4262353493549175E-4</v>
      </c>
      <c r="D1762" s="83">
        <v>1.8700000000000001E-2</v>
      </c>
    </row>
    <row r="1763" spans="1:4" ht="12.5" x14ac:dyDescent="0.25">
      <c r="A1763" s="38">
        <v>43727</v>
      </c>
      <c r="B1763" s="1">
        <v>2019</v>
      </c>
      <c r="C1763" s="39">
        <v>1.9955034655944141E-5</v>
      </c>
      <c r="D1763" s="83">
        <v>1.8800000000000001E-2</v>
      </c>
    </row>
    <row r="1764" spans="1:4" ht="12.5" x14ac:dyDescent="0.25">
      <c r="A1764" s="38">
        <v>43728</v>
      </c>
      <c r="B1764" s="1">
        <v>2019</v>
      </c>
      <c r="C1764" s="39">
        <v>-4.9076089603009186E-3</v>
      </c>
      <c r="D1764" s="83">
        <v>1.84E-2</v>
      </c>
    </row>
    <row r="1765" spans="1:4" ht="12.5" x14ac:dyDescent="0.25">
      <c r="A1765" s="38">
        <v>43731</v>
      </c>
      <c r="B1765" s="1">
        <v>2019</v>
      </c>
      <c r="C1765" s="39">
        <v>-9.6927563433914354E-5</v>
      </c>
      <c r="D1765" s="83">
        <v>1.8100000000000002E-2</v>
      </c>
    </row>
    <row r="1766" spans="1:4" ht="12.5" x14ac:dyDescent="0.25">
      <c r="A1766" s="38">
        <v>43732</v>
      </c>
      <c r="B1766" s="1">
        <v>2019</v>
      </c>
      <c r="C1766" s="39">
        <v>-8.4520120896715845E-3</v>
      </c>
      <c r="D1766" s="83">
        <v>1.78E-2</v>
      </c>
    </row>
    <row r="1767" spans="1:4" ht="12.5" x14ac:dyDescent="0.25">
      <c r="A1767" s="38">
        <v>43733</v>
      </c>
      <c r="B1767" s="1">
        <v>2019</v>
      </c>
      <c r="C1767" s="39">
        <v>6.1396789000371316E-3</v>
      </c>
      <c r="D1767" s="83">
        <v>1.8200000000000001E-2</v>
      </c>
    </row>
    <row r="1768" spans="1:4" ht="12.5" x14ac:dyDescent="0.25">
      <c r="A1768" s="38">
        <v>43734</v>
      </c>
      <c r="B1768" s="1">
        <v>2019</v>
      </c>
      <c r="C1768" s="39">
        <v>-2.4318711052058748E-3</v>
      </c>
      <c r="D1768" s="83">
        <v>1.7899999999999999E-2</v>
      </c>
    </row>
    <row r="1769" spans="1:4" ht="12.5" x14ac:dyDescent="0.25">
      <c r="A1769" s="38">
        <v>43735</v>
      </c>
      <c r="B1769" s="1">
        <v>2019</v>
      </c>
      <c r="C1769" s="39">
        <v>-5.3305084118475841E-3</v>
      </c>
      <c r="D1769" s="83">
        <v>1.7399999999999999E-2</v>
      </c>
    </row>
    <row r="1770" spans="1:4" ht="12.5" x14ac:dyDescent="0.25">
      <c r="A1770" s="38">
        <v>43738</v>
      </c>
      <c r="B1770" s="1">
        <v>2019</v>
      </c>
      <c r="C1770" s="39">
        <v>5.0349266847075358E-3</v>
      </c>
      <c r="D1770" s="83">
        <v>1.7500000000000002E-2</v>
      </c>
    </row>
    <row r="1771" spans="1:4" ht="12.5" x14ac:dyDescent="0.25">
      <c r="A1771" s="38">
        <v>43739</v>
      </c>
      <c r="B1771" s="1">
        <v>2019</v>
      </c>
      <c r="C1771" s="39">
        <v>-1.2334130226057026E-2</v>
      </c>
      <c r="D1771" s="83">
        <v>1.7299999999999999E-2</v>
      </c>
    </row>
    <row r="1772" spans="1:4" ht="12.5" x14ac:dyDescent="0.25">
      <c r="A1772" s="38">
        <v>43740</v>
      </c>
      <c r="B1772" s="1">
        <v>2019</v>
      </c>
      <c r="C1772" s="39">
        <v>-1.806544138860686E-2</v>
      </c>
      <c r="D1772" s="83">
        <v>1.67E-2</v>
      </c>
    </row>
    <row r="1773" spans="1:4" ht="12.5" x14ac:dyDescent="0.25">
      <c r="A1773" s="38">
        <v>43741</v>
      </c>
      <c r="B1773" s="1">
        <v>2019</v>
      </c>
      <c r="C1773" s="39">
        <v>7.9403822367327143E-3</v>
      </c>
      <c r="D1773" s="83">
        <v>1.5800000000000002E-2</v>
      </c>
    </row>
    <row r="1774" spans="1:4" ht="12.5" x14ac:dyDescent="0.25">
      <c r="A1774" s="38">
        <v>43742</v>
      </c>
      <c r="B1774" s="1">
        <v>2019</v>
      </c>
      <c r="C1774" s="39">
        <v>1.41167416692291E-2</v>
      </c>
      <c r="D1774" s="83">
        <v>1.5800000000000002E-2</v>
      </c>
    </row>
    <row r="1775" spans="1:4" ht="12.5" x14ac:dyDescent="0.25">
      <c r="A1775" s="38">
        <v>43745</v>
      </c>
      <c r="B1775" s="1">
        <v>2019</v>
      </c>
      <c r="C1775" s="39">
        <v>-4.4883622575893614E-3</v>
      </c>
      <c r="D1775" s="83">
        <v>1.6399999999999998E-2</v>
      </c>
    </row>
    <row r="1776" spans="1:4" ht="12.5" x14ac:dyDescent="0.25">
      <c r="A1776" s="38">
        <v>43746</v>
      </c>
      <c r="B1776" s="1">
        <v>2019</v>
      </c>
      <c r="C1776" s="39">
        <v>-1.5683166513284146E-2</v>
      </c>
      <c r="D1776" s="83">
        <v>1.6200000000000003E-2</v>
      </c>
    </row>
    <row r="1777" spans="1:4" ht="12.5" x14ac:dyDescent="0.25">
      <c r="A1777" s="38">
        <v>43747</v>
      </c>
      <c r="B1777" s="1">
        <v>2019</v>
      </c>
      <c r="C1777" s="39">
        <v>9.063350218850439E-3</v>
      </c>
      <c r="D1777" s="83">
        <v>1.5900000000000001E-2</v>
      </c>
    </row>
    <row r="1778" spans="1:4" ht="12.5" x14ac:dyDescent="0.25">
      <c r="A1778" s="38">
        <v>43748</v>
      </c>
      <c r="B1778" s="1">
        <v>2019</v>
      </c>
      <c r="C1778" s="39">
        <v>6.3952088460510412E-3</v>
      </c>
      <c r="D1778" s="83">
        <v>1.6299999999999999E-2</v>
      </c>
    </row>
    <row r="1779" spans="1:4" ht="12.5" x14ac:dyDescent="0.25">
      <c r="A1779" s="38">
        <v>43749</v>
      </c>
      <c r="B1779" s="1">
        <v>2019</v>
      </c>
      <c r="C1779" s="39">
        <v>1.0879533213144676E-2</v>
      </c>
      <c r="D1779" s="83">
        <v>1.67E-2</v>
      </c>
    </row>
    <row r="1780" spans="1:4" ht="12.5" x14ac:dyDescent="0.25">
      <c r="A1780" s="38">
        <v>43753</v>
      </c>
      <c r="B1780" s="1">
        <v>2019</v>
      </c>
      <c r="C1780" s="39">
        <v>9.906435272235942E-3</v>
      </c>
      <c r="D1780" s="83">
        <v>1.6500000000000001E-2</v>
      </c>
    </row>
    <row r="1781" spans="1:4" ht="12.5" x14ac:dyDescent="0.25">
      <c r="A1781" s="38">
        <v>43754</v>
      </c>
      <c r="B1781" s="1">
        <v>2019</v>
      </c>
      <c r="C1781" s="39">
        <v>-2.0015477739079852E-3</v>
      </c>
      <c r="D1781" s="83">
        <v>1.5900000000000001E-2</v>
      </c>
    </row>
    <row r="1782" spans="1:4" ht="12.5" x14ac:dyDescent="0.25">
      <c r="A1782" s="38">
        <v>43755</v>
      </c>
      <c r="B1782" s="1">
        <v>2019</v>
      </c>
      <c r="C1782" s="39">
        <v>2.759018658342625E-3</v>
      </c>
      <c r="D1782" s="83">
        <v>1.5900000000000001E-2</v>
      </c>
    </row>
    <row r="1783" spans="1:4" ht="12.5" x14ac:dyDescent="0.25">
      <c r="A1783" s="38">
        <v>43756</v>
      </c>
      <c r="B1783" s="1">
        <v>2019</v>
      </c>
      <c r="C1783" s="39">
        <v>-3.927045645713622E-3</v>
      </c>
      <c r="D1783" s="83">
        <v>1.5800000000000002E-2</v>
      </c>
    </row>
    <row r="1784" spans="1:4" ht="12.5" x14ac:dyDescent="0.25">
      <c r="A1784" s="38">
        <v>43759</v>
      </c>
      <c r="B1784" s="1">
        <v>2019</v>
      </c>
      <c r="C1784" s="39">
        <v>6.8481074978751595E-3</v>
      </c>
      <c r="D1784" s="83">
        <v>1.5900000000000001E-2</v>
      </c>
    </row>
    <row r="1785" spans="1:4" ht="12.5" x14ac:dyDescent="0.25">
      <c r="A1785" s="38">
        <v>43760</v>
      </c>
      <c r="B1785" s="1">
        <v>2019</v>
      </c>
      <c r="C1785" s="39">
        <v>-3.5750557426104746E-3</v>
      </c>
      <c r="D1785" s="83">
        <v>1.5900000000000001E-2</v>
      </c>
    </row>
    <row r="1786" spans="1:4" ht="12.5" x14ac:dyDescent="0.25">
      <c r="A1786" s="38">
        <v>43761</v>
      </c>
      <c r="B1786" s="1">
        <v>2019</v>
      </c>
      <c r="C1786" s="39">
        <v>2.8430935856431803E-3</v>
      </c>
      <c r="D1786" s="83">
        <v>1.5800000000000002E-2</v>
      </c>
    </row>
    <row r="1787" spans="1:4" ht="12.5" x14ac:dyDescent="0.25">
      <c r="A1787" s="38">
        <v>43762</v>
      </c>
      <c r="B1787" s="1">
        <v>2019</v>
      </c>
      <c r="C1787" s="39">
        <v>1.9185981834693214E-3</v>
      </c>
      <c r="D1787" s="83">
        <v>1.5900000000000001E-2</v>
      </c>
    </row>
    <row r="1788" spans="1:4" ht="12.5" x14ac:dyDescent="0.25">
      <c r="A1788" s="38">
        <v>43763</v>
      </c>
      <c r="B1788" s="1">
        <v>2019</v>
      </c>
      <c r="C1788" s="39">
        <v>4.0644263323678705E-3</v>
      </c>
      <c r="D1788" s="83">
        <v>1.6E-2</v>
      </c>
    </row>
    <row r="1789" spans="1:4" ht="12.5" x14ac:dyDescent="0.25">
      <c r="A1789" s="38">
        <v>43766</v>
      </c>
      <c r="B1789" s="1">
        <v>2019</v>
      </c>
      <c r="C1789" s="39">
        <v>5.5658617746479786E-3</v>
      </c>
      <c r="D1789" s="83">
        <v>1.6E-2</v>
      </c>
    </row>
    <row r="1790" spans="1:4" ht="12.5" x14ac:dyDescent="0.25">
      <c r="A1790" s="38">
        <v>43767</v>
      </c>
      <c r="B1790" s="1">
        <v>2019</v>
      </c>
      <c r="C1790" s="39">
        <v>-8.3274228806782234E-4</v>
      </c>
      <c r="D1790" s="83">
        <v>1.5900000000000001E-2</v>
      </c>
    </row>
    <row r="1791" spans="1:4" ht="12.5" x14ac:dyDescent="0.25">
      <c r="A1791" s="38">
        <v>43768</v>
      </c>
      <c r="B1791" s="1">
        <v>2019</v>
      </c>
      <c r="C1791" s="39">
        <v>3.2480476180495634E-3</v>
      </c>
      <c r="D1791" s="83">
        <v>1.5900000000000001E-2</v>
      </c>
    </row>
    <row r="1792" spans="1:4" ht="12.5" x14ac:dyDescent="0.25">
      <c r="A1792" s="38">
        <v>43769</v>
      </c>
      <c r="B1792" s="1">
        <v>2019</v>
      </c>
      <c r="C1792" s="39">
        <v>-3.0274515138039699E-3</v>
      </c>
      <c r="D1792" s="83">
        <v>1.5300000000000001E-2</v>
      </c>
    </row>
    <row r="1793" spans="1:4" ht="12.5" x14ac:dyDescent="0.25">
      <c r="A1793" s="38">
        <v>43770</v>
      </c>
      <c r="B1793" s="1">
        <v>2019</v>
      </c>
      <c r="C1793" s="39">
        <v>9.615978507102713E-3</v>
      </c>
      <c r="D1793" s="83">
        <v>1.5300000000000001E-2</v>
      </c>
    </row>
    <row r="1794" spans="1:4" ht="12.5" x14ac:dyDescent="0.25">
      <c r="A1794" s="38">
        <v>43773</v>
      </c>
      <c r="B1794" s="1">
        <v>2019</v>
      </c>
      <c r="C1794" s="39">
        <v>3.6972108027207482E-3</v>
      </c>
      <c r="D1794" s="83">
        <v>1.5600000000000001E-2</v>
      </c>
    </row>
    <row r="1795" spans="1:4" ht="12.5" x14ac:dyDescent="0.25">
      <c r="A1795" s="38">
        <v>43774</v>
      </c>
      <c r="B1795" s="1">
        <v>2019</v>
      </c>
      <c r="C1795" s="39">
        <v>-1.1864344814073249E-3</v>
      </c>
      <c r="D1795" s="83">
        <v>1.6200000000000003E-2</v>
      </c>
    </row>
    <row r="1796" spans="1:4" ht="12.5" x14ac:dyDescent="0.25">
      <c r="A1796" s="38">
        <v>43775</v>
      </c>
      <c r="B1796" s="1">
        <v>2019</v>
      </c>
      <c r="C1796" s="39">
        <v>7.0227918482797182E-4</v>
      </c>
      <c r="D1796" s="83">
        <v>1.5800000000000002E-2</v>
      </c>
    </row>
    <row r="1797" spans="1:4" ht="12.5" x14ac:dyDescent="0.25">
      <c r="A1797" s="38">
        <v>43776</v>
      </c>
      <c r="B1797" s="1">
        <v>2019</v>
      </c>
      <c r="C1797" s="39">
        <v>2.7264069235454487E-3</v>
      </c>
      <c r="D1797" s="83">
        <v>1.5800000000000002E-2</v>
      </c>
    </row>
    <row r="1798" spans="1:4" ht="12.5" x14ac:dyDescent="0.25">
      <c r="A1798" s="38">
        <v>43777</v>
      </c>
      <c r="B1798" s="1">
        <v>2019</v>
      </c>
      <c r="C1798" s="39">
        <v>2.5573557297830268E-3</v>
      </c>
      <c r="D1798" s="83">
        <v>1.5800000000000002E-2</v>
      </c>
    </row>
    <row r="1799" spans="1:4" ht="12.5" x14ac:dyDescent="0.25">
      <c r="A1799" s="38">
        <v>43781</v>
      </c>
      <c r="B1799" s="1">
        <v>2019</v>
      </c>
      <c r="C1799" s="39">
        <v>1.5633980380800601E-3</v>
      </c>
      <c r="D1799" s="83">
        <v>1.5800000000000002E-2</v>
      </c>
    </row>
    <row r="1800" spans="1:4" ht="12.5" x14ac:dyDescent="0.25">
      <c r="A1800" s="38">
        <v>43782</v>
      </c>
      <c r="B1800" s="1">
        <v>2019</v>
      </c>
      <c r="C1800" s="39">
        <v>7.1129737167743444E-4</v>
      </c>
      <c r="D1800" s="83">
        <v>1.5700000000000002E-2</v>
      </c>
    </row>
    <row r="1801" spans="1:4" ht="12.5" x14ac:dyDescent="0.25">
      <c r="A1801" s="38">
        <v>43783</v>
      </c>
      <c r="B1801" s="1">
        <v>2019</v>
      </c>
      <c r="C1801" s="39">
        <v>8.3674308309544126E-4</v>
      </c>
      <c r="D1801" s="83">
        <v>1.5500000000000002E-2</v>
      </c>
    </row>
    <row r="1802" spans="1:4" ht="12.5" x14ac:dyDescent="0.25">
      <c r="A1802" s="38">
        <v>43784</v>
      </c>
      <c r="B1802" s="1">
        <v>2019</v>
      </c>
      <c r="C1802" s="39">
        <v>7.666003452600061E-3</v>
      </c>
      <c r="D1802" s="83">
        <v>1.54E-2</v>
      </c>
    </row>
    <row r="1803" spans="1:4" ht="12.5" x14ac:dyDescent="0.25">
      <c r="A1803" s="38">
        <v>43787</v>
      </c>
      <c r="B1803" s="1">
        <v>2019</v>
      </c>
      <c r="C1803" s="39">
        <v>5.0300442070485511E-4</v>
      </c>
      <c r="D1803" s="83">
        <v>1.54E-2</v>
      </c>
    </row>
    <row r="1804" spans="1:4" ht="12.5" x14ac:dyDescent="0.25">
      <c r="A1804" s="38">
        <v>43788</v>
      </c>
      <c r="B1804" s="1">
        <v>2019</v>
      </c>
      <c r="C1804" s="39">
        <v>-5.9273880698187292E-4</v>
      </c>
      <c r="D1804" s="83">
        <v>1.54E-2</v>
      </c>
    </row>
    <row r="1805" spans="1:4" ht="12.5" x14ac:dyDescent="0.25">
      <c r="A1805" s="38">
        <v>43789</v>
      </c>
      <c r="B1805" s="1">
        <v>2019</v>
      </c>
      <c r="C1805" s="39">
        <v>-3.7632657632212341E-3</v>
      </c>
      <c r="D1805" s="83">
        <v>1.54E-2</v>
      </c>
    </row>
    <row r="1806" spans="1:4" ht="12.5" x14ac:dyDescent="0.25">
      <c r="A1806" s="38">
        <v>43790</v>
      </c>
      <c r="B1806" s="1">
        <v>2019</v>
      </c>
      <c r="C1806" s="39">
        <v>-1.5840312391350534E-3</v>
      </c>
      <c r="D1806" s="83">
        <v>1.5500000000000002E-2</v>
      </c>
    </row>
    <row r="1807" spans="1:4" ht="12.5" x14ac:dyDescent="0.25">
      <c r="A1807" s="38">
        <v>43791</v>
      </c>
      <c r="B1807" s="1">
        <v>2019</v>
      </c>
      <c r="C1807" s="39">
        <v>2.172573969691297E-3</v>
      </c>
      <c r="D1807" s="83">
        <v>1.5600000000000001E-2</v>
      </c>
    </row>
    <row r="1808" spans="1:4" ht="12.5" x14ac:dyDescent="0.25">
      <c r="A1808" s="38">
        <v>43794</v>
      </c>
      <c r="B1808" s="1">
        <v>2019</v>
      </c>
      <c r="C1808" s="39">
        <v>7.4792987268079824E-3</v>
      </c>
      <c r="D1808" s="83">
        <v>1.5800000000000002E-2</v>
      </c>
    </row>
    <row r="1809" spans="1:4" ht="12.5" x14ac:dyDescent="0.25">
      <c r="A1809" s="38">
        <v>43795</v>
      </c>
      <c r="B1809" s="1">
        <v>2019</v>
      </c>
      <c r="C1809" s="39">
        <v>2.1931231456042352E-3</v>
      </c>
      <c r="D1809" s="83">
        <v>1.5900000000000001E-2</v>
      </c>
    </row>
    <row r="1810" spans="1:4" ht="12.5" x14ac:dyDescent="0.25">
      <c r="A1810" s="38">
        <v>43796</v>
      </c>
      <c r="B1810" s="1">
        <v>2019</v>
      </c>
      <c r="C1810" s="39">
        <v>4.1657790039729458E-3</v>
      </c>
      <c r="D1810" s="83">
        <v>1.6E-2</v>
      </c>
    </row>
    <row r="1811" spans="1:4" ht="12.5" x14ac:dyDescent="0.25">
      <c r="A1811" s="38">
        <v>43798</v>
      </c>
      <c r="B1811" s="1">
        <v>2019</v>
      </c>
      <c r="C1811" s="39">
        <v>-4.0193171713462017E-3</v>
      </c>
      <c r="D1811" s="83">
        <v>1.6E-2</v>
      </c>
    </row>
    <row r="1812" spans="1:4" ht="12.5" x14ac:dyDescent="0.25">
      <c r="A1812" s="38">
        <v>43801</v>
      </c>
      <c r="B1812" s="1">
        <v>2019</v>
      </c>
      <c r="C1812" s="39">
        <v>-8.6685275462029671E-3</v>
      </c>
      <c r="D1812" s="83">
        <v>1.6E-2</v>
      </c>
    </row>
    <row r="1813" spans="1:4" ht="12.5" x14ac:dyDescent="0.25">
      <c r="A1813" s="38">
        <v>43802</v>
      </c>
      <c r="B1813" s="1">
        <v>2019</v>
      </c>
      <c r="C1813" s="39">
        <v>-6.6601718383736989E-3</v>
      </c>
      <c r="D1813" s="83">
        <v>1.5700000000000002E-2</v>
      </c>
    </row>
    <row r="1814" spans="1:4" ht="12.5" x14ac:dyDescent="0.25">
      <c r="A1814" s="38">
        <v>43803</v>
      </c>
      <c r="B1814" s="1">
        <v>2019</v>
      </c>
      <c r="C1814" s="39">
        <v>6.3036386858473471E-3</v>
      </c>
      <c r="D1814" s="83">
        <v>1.5600000000000001E-2</v>
      </c>
    </row>
    <row r="1815" spans="1:4" ht="12.5" x14ac:dyDescent="0.25">
      <c r="A1815" s="38">
        <v>43804</v>
      </c>
      <c r="B1815" s="1">
        <v>2019</v>
      </c>
      <c r="C1815" s="39">
        <v>1.4991519920369975E-3</v>
      </c>
      <c r="D1815" s="83">
        <v>1.5600000000000001E-2</v>
      </c>
    </row>
    <row r="1816" spans="1:4" ht="12.5" x14ac:dyDescent="0.25">
      <c r="A1816" s="38">
        <v>43805</v>
      </c>
      <c r="B1816" s="1">
        <v>2019</v>
      </c>
      <c r="C1816" s="39">
        <v>9.0942520403683308E-3</v>
      </c>
      <c r="D1816" s="83">
        <v>1.5700000000000002E-2</v>
      </c>
    </row>
    <row r="1817" spans="1:4" ht="12.5" x14ac:dyDescent="0.25">
      <c r="A1817" s="38">
        <v>43808</v>
      </c>
      <c r="B1817" s="1">
        <v>2019</v>
      </c>
      <c r="C1817" s="39">
        <v>-3.1678491662223223E-3</v>
      </c>
      <c r="D1817" s="83">
        <v>1.5600000000000001E-2</v>
      </c>
    </row>
    <row r="1818" spans="1:4" ht="12.5" x14ac:dyDescent="0.25">
      <c r="A1818" s="38">
        <v>43809</v>
      </c>
      <c r="B1818" s="1">
        <v>2019</v>
      </c>
      <c r="C1818" s="39">
        <v>-1.0975548602935618E-3</v>
      </c>
      <c r="D1818" s="83">
        <v>1.5600000000000001E-2</v>
      </c>
    </row>
    <row r="1819" spans="1:4" ht="12.5" x14ac:dyDescent="0.25">
      <c r="A1819" s="38">
        <v>43810</v>
      </c>
      <c r="B1819" s="1">
        <v>2019</v>
      </c>
      <c r="C1819" s="39">
        <v>2.9039810658439487E-3</v>
      </c>
      <c r="D1819" s="83">
        <v>1.5500000000000002E-2</v>
      </c>
    </row>
    <row r="1820" spans="1:4" ht="12.5" x14ac:dyDescent="0.25">
      <c r="A1820" s="38">
        <v>43811</v>
      </c>
      <c r="B1820" s="1">
        <v>2019</v>
      </c>
      <c r="C1820" s="39">
        <v>8.538608499854607E-3</v>
      </c>
      <c r="D1820" s="83">
        <v>1.5500000000000002E-2</v>
      </c>
    </row>
    <row r="1821" spans="1:4" ht="12.5" x14ac:dyDescent="0.25">
      <c r="A1821" s="38">
        <v>43812</v>
      </c>
      <c r="B1821" s="1">
        <v>2019</v>
      </c>
      <c r="C1821" s="39">
        <v>7.2585315391421147E-5</v>
      </c>
      <c r="D1821" s="83">
        <v>1.54E-2</v>
      </c>
    </row>
    <row r="1822" spans="1:4" ht="12.5" x14ac:dyDescent="0.25">
      <c r="A1822" s="38">
        <v>43815</v>
      </c>
      <c r="B1822" s="1">
        <v>2019</v>
      </c>
      <c r="C1822" s="39">
        <v>7.1223916512376051E-3</v>
      </c>
      <c r="D1822" s="83">
        <v>1.54E-2</v>
      </c>
    </row>
    <row r="1823" spans="1:4" ht="12.5" x14ac:dyDescent="0.25">
      <c r="A1823" s="38">
        <v>43816</v>
      </c>
      <c r="B1823" s="1">
        <v>2019</v>
      </c>
      <c r="C1823" s="39">
        <v>3.3521461097710362E-4</v>
      </c>
      <c r="D1823" s="83">
        <v>1.5300000000000001E-2</v>
      </c>
    </row>
    <row r="1824" spans="1:4" ht="12.5" x14ac:dyDescent="0.25">
      <c r="A1824" s="38">
        <v>43817</v>
      </c>
      <c r="B1824" s="1">
        <v>2019</v>
      </c>
      <c r="C1824" s="39">
        <v>-4.3235386016704703E-4</v>
      </c>
      <c r="D1824" s="83">
        <v>1.54E-2</v>
      </c>
    </row>
    <row r="1825" spans="1:4" ht="12.5" x14ac:dyDescent="0.25">
      <c r="A1825" s="38">
        <v>43818</v>
      </c>
      <c r="B1825" s="1">
        <v>2019</v>
      </c>
      <c r="C1825" s="39">
        <v>4.4493085995832623E-3</v>
      </c>
      <c r="D1825" s="83">
        <v>1.52E-2</v>
      </c>
    </row>
    <row r="1826" spans="1:4" ht="12.5" x14ac:dyDescent="0.25">
      <c r="A1826" s="38">
        <v>43819</v>
      </c>
      <c r="B1826" s="1">
        <v>2019</v>
      </c>
      <c r="C1826" s="39">
        <v>4.9326414590377477E-3</v>
      </c>
      <c r="D1826" s="83">
        <v>1.52E-2</v>
      </c>
    </row>
    <row r="1827" spans="1:4" ht="12.5" x14ac:dyDescent="0.25">
      <c r="A1827" s="38">
        <v>43822</v>
      </c>
      <c r="B1827" s="1">
        <v>2019</v>
      </c>
      <c r="C1827" s="39">
        <v>8.6575659030548003E-4</v>
      </c>
      <c r="D1827" s="83">
        <v>1.5300000000000001E-2</v>
      </c>
    </row>
    <row r="1828" spans="1:4" ht="12.5" x14ac:dyDescent="0.25">
      <c r="A1828" s="38">
        <v>43823</v>
      </c>
      <c r="B1828" s="1">
        <v>2019</v>
      </c>
      <c r="C1828" s="39">
        <v>-1.9542791796535865E-4</v>
      </c>
      <c r="D1828" s="83">
        <v>1.5300000000000001E-2</v>
      </c>
    </row>
    <row r="1829" spans="1:4" ht="12.5" x14ac:dyDescent="0.25">
      <c r="A1829" s="38">
        <v>43825</v>
      </c>
      <c r="B1829" s="1">
        <v>2019</v>
      </c>
      <c r="C1829" s="39">
        <v>5.1150531820716109E-3</v>
      </c>
      <c r="D1829" s="83">
        <v>1.5300000000000001E-2</v>
      </c>
    </row>
    <row r="1830" spans="1:4" ht="12.5" x14ac:dyDescent="0.25">
      <c r="A1830" s="38">
        <v>43826</v>
      </c>
      <c r="B1830" s="1">
        <v>2019</v>
      </c>
      <c r="C1830" s="39">
        <v>3.3950984041702139E-5</v>
      </c>
      <c r="D1830" s="83">
        <v>1.5100000000000001E-2</v>
      </c>
    </row>
    <row r="1831" spans="1:4" ht="12.5" x14ac:dyDescent="0.25">
      <c r="A1831" s="38">
        <v>43829</v>
      </c>
      <c r="B1831" s="1">
        <v>2019</v>
      </c>
      <c r="C1831" s="39">
        <v>-5.7976021775765895E-3</v>
      </c>
      <c r="D1831" s="83">
        <v>1.5700000000000002E-2</v>
      </c>
    </row>
    <row r="1832" spans="1:4" ht="12.5" x14ac:dyDescent="0.25">
      <c r="A1832" s="38">
        <v>43830</v>
      </c>
      <c r="B1832" s="1">
        <v>2019</v>
      </c>
      <c r="C1832" s="39">
        <v>2.9416937024937355E-3</v>
      </c>
      <c r="D1832" s="83">
        <v>1.5900000000000001E-2</v>
      </c>
    </row>
    <row r="1833" spans="1:4" ht="12.5" x14ac:dyDescent="0.25">
      <c r="A1833" s="38">
        <v>43832</v>
      </c>
      <c r="B1833" s="1">
        <v>2020</v>
      </c>
      <c r="C1833" s="39">
        <v>8.3438744546931679E-3</v>
      </c>
      <c r="D1833" s="83">
        <v>1.5600000000000001E-2</v>
      </c>
    </row>
    <row r="1834" spans="1:4" ht="12.5" x14ac:dyDescent="0.25">
      <c r="A1834" s="38">
        <v>43833</v>
      </c>
      <c r="B1834" s="1">
        <v>2020</v>
      </c>
      <c r="C1834" s="39">
        <v>-7.0849095780836013E-3</v>
      </c>
      <c r="D1834" s="83">
        <v>1.5500000000000002E-2</v>
      </c>
    </row>
    <row r="1835" spans="1:4" ht="12.5" x14ac:dyDescent="0.25">
      <c r="A1835" s="38">
        <v>43836</v>
      </c>
      <c r="B1835" s="1">
        <v>2020</v>
      </c>
      <c r="C1835" s="39">
        <v>3.527166358322553E-3</v>
      </c>
      <c r="D1835" s="83">
        <v>1.54E-2</v>
      </c>
    </row>
    <row r="1836" spans="1:4" ht="12.5" x14ac:dyDescent="0.25">
      <c r="A1836" s="38">
        <v>43837</v>
      </c>
      <c r="B1836" s="1">
        <v>2020</v>
      </c>
      <c r="C1836" s="39">
        <v>-2.807144942889736E-3</v>
      </c>
      <c r="D1836" s="83">
        <v>1.5300000000000001E-2</v>
      </c>
    </row>
    <row r="1837" spans="1:4" ht="12.5" x14ac:dyDescent="0.25">
      <c r="A1837" s="38">
        <v>43838</v>
      </c>
      <c r="B1837" s="1">
        <v>2020</v>
      </c>
      <c r="C1837" s="39">
        <v>4.8904373587368467E-3</v>
      </c>
      <c r="D1837" s="83">
        <v>1.5500000000000002E-2</v>
      </c>
    </row>
    <row r="1838" spans="1:4" ht="12.5" x14ac:dyDescent="0.25">
      <c r="A1838" s="38">
        <v>43839</v>
      </c>
      <c r="B1838" s="1">
        <v>2020</v>
      </c>
      <c r="C1838" s="39">
        <v>6.6332440375756734E-3</v>
      </c>
      <c r="D1838" s="83">
        <v>1.54E-2</v>
      </c>
    </row>
    <row r="1839" spans="1:4" ht="12.5" x14ac:dyDescent="0.25">
      <c r="A1839" s="38">
        <v>43840</v>
      </c>
      <c r="B1839" s="1">
        <v>2020</v>
      </c>
      <c r="C1839" s="39">
        <v>-2.8593073050462519E-3</v>
      </c>
      <c r="D1839" s="83">
        <v>1.5300000000000001E-2</v>
      </c>
    </row>
    <row r="1840" spans="1:4" ht="12.5" x14ac:dyDescent="0.25">
      <c r="A1840" s="38">
        <v>43843</v>
      </c>
      <c r="B1840" s="1">
        <v>2020</v>
      </c>
      <c r="C1840" s="39">
        <v>6.9520595923161831E-3</v>
      </c>
      <c r="D1840" s="83">
        <v>1.5300000000000001E-2</v>
      </c>
    </row>
    <row r="1841" spans="1:4" ht="12.5" x14ac:dyDescent="0.25">
      <c r="A1841" s="38">
        <v>43844</v>
      </c>
      <c r="B1841" s="1">
        <v>2020</v>
      </c>
      <c r="C1841" s="39">
        <v>-1.5156867317727837E-3</v>
      </c>
      <c r="D1841" s="83">
        <v>1.5300000000000001E-2</v>
      </c>
    </row>
    <row r="1842" spans="1:4" ht="12.5" x14ac:dyDescent="0.25">
      <c r="A1842" s="38">
        <v>43845</v>
      </c>
      <c r="B1842" s="1">
        <v>2020</v>
      </c>
      <c r="C1842" s="39">
        <v>1.8684086233433153E-3</v>
      </c>
      <c r="D1842" s="83">
        <v>1.54E-2</v>
      </c>
    </row>
    <row r="1843" spans="1:4" ht="12.5" x14ac:dyDescent="0.25">
      <c r="A1843" s="38">
        <v>43846</v>
      </c>
      <c r="B1843" s="1">
        <v>2020</v>
      </c>
      <c r="C1843" s="39">
        <v>8.33174163220134E-3</v>
      </c>
      <c r="D1843" s="83">
        <v>1.54E-2</v>
      </c>
    </row>
    <row r="1844" spans="1:4" ht="12.5" x14ac:dyDescent="0.25">
      <c r="A1844" s="38">
        <v>43847</v>
      </c>
      <c r="B1844" s="1">
        <v>2020</v>
      </c>
      <c r="C1844" s="39">
        <v>3.8547057177216299E-3</v>
      </c>
      <c r="D1844" s="83">
        <v>1.5600000000000001E-2</v>
      </c>
    </row>
    <row r="1845" spans="1:4" ht="12.5" x14ac:dyDescent="0.25">
      <c r="A1845" s="38">
        <v>43851</v>
      </c>
      <c r="B1845" s="1">
        <v>2020</v>
      </c>
      <c r="C1845" s="39">
        <v>-2.6554769371424261E-3</v>
      </c>
      <c r="D1845" s="83">
        <v>1.54E-2</v>
      </c>
    </row>
    <row r="1846" spans="1:4" ht="12.5" x14ac:dyDescent="0.25">
      <c r="A1846" s="38">
        <v>43852</v>
      </c>
      <c r="B1846" s="1">
        <v>2020</v>
      </c>
      <c r="C1846" s="39">
        <v>2.8904605969510904E-4</v>
      </c>
      <c r="D1846" s="83">
        <v>1.5500000000000002E-2</v>
      </c>
    </row>
    <row r="1847" spans="1:4" ht="12.5" x14ac:dyDescent="0.25">
      <c r="A1847" s="38">
        <v>43853</v>
      </c>
      <c r="B1847" s="1">
        <v>2020</v>
      </c>
      <c r="C1847" s="39">
        <v>1.1403144471457103E-3</v>
      </c>
      <c r="D1847" s="83">
        <v>1.5500000000000002E-2</v>
      </c>
    </row>
    <row r="1848" spans="1:4" ht="12.5" x14ac:dyDescent="0.25">
      <c r="A1848" s="38">
        <v>43854</v>
      </c>
      <c r="B1848" s="1">
        <v>2020</v>
      </c>
      <c r="C1848" s="39">
        <v>-9.0832687899366753E-3</v>
      </c>
      <c r="D1848" s="83">
        <v>1.5500000000000002E-2</v>
      </c>
    </row>
    <row r="1849" spans="1:4" ht="12.5" x14ac:dyDescent="0.25">
      <c r="A1849" s="38">
        <v>43857</v>
      </c>
      <c r="B1849" s="1">
        <v>2020</v>
      </c>
      <c r="C1849" s="39">
        <v>-1.5855725118383686E-2</v>
      </c>
      <c r="D1849" s="83">
        <v>1.5300000000000001E-2</v>
      </c>
    </row>
    <row r="1850" spans="1:4" ht="12.5" x14ac:dyDescent="0.25">
      <c r="A1850" s="38">
        <v>43858</v>
      </c>
      <c r="B1850" s="1">
        <v>2020</v>
      </c>
      <c r="C1850" s="39">
        <v>1.0003350352589398E-2</v>
      </c>
      <c r="D1850" s="83">
        <v>1.5300000000000001E-2</v>
      </c>
    </row>
    <row r="1851" spans="1:4" ht="12.5" x14ac:dyDescent="0.25">
      <c r="A1851" s="38">
        <v>43859</v>
      </c>
      <c r="B1851" s="1">
        <v>2020</v>
      </c>
      <c r="C1851" s="39">
        <v>-8.6722329104840649E-4</v>
      </c>
      <c r="D1851" s="83">
        <v>1.5100000000000001E-2</v>
      </c>
    </row>
    <row r="1852" spans="1:4" ht="12.5" x14ac:dyDescent="0.25">
      <c r="A1852" s="38">
        <v>43860</v>
      </c>
      <c r="B1852" s="1">
        <v>2020</v>
      </c>
      <c r="C1852" s="39">
        <v>3.1294538629889324E-3</v>
      </c>
      <c r="D1852" s="83">
        <v>1.4800000000000001E-2</v>
      </c>
    </row>
    <row r="1853" spans="1:4" ht="12.5" x14ac:dyDescent="0.25">
      <c r="A1853" s="38">
        <v>43861</v>
      </c>
      <c r="B1853" s="1">
        <v>2020</v>
      </c>
      <c r="C1853" s="39">
        <v>-1.7864476392643731E-2</v>
      </c>
      <c r="D1853" s="83">
        <v>1.4499999999999999E-2</v>
      </c>
    </row>
    <row r="1854" spans="1:4" ht="12.5" x14ac:dyDescent="0.25">
      <c r="A1854" s="38">
        <v>43864</v>
      </c>
      <c r="B1854" s="1">
        <v>2020</v>
      </c>
      <c r="C1854" s="39">
        <v>7.2284558629105433E-3</v>
      </c>
      <c r="D1854" s="83">
        <v>1.46E-2</v>
      </c>
    </row>
    <row r="1855" spans="1:4" ht="12.5" x14ac:dyDescent="0.25">
      <c r="A1855" s="38">
        <v>43865</v>
      </c>
      <c r="B1855" s="1">
        <v>2020</v>
      </c>
      <c r="C1855" s="39">
        <v>1.4869265218066252E-2</v>
      </c>
      <c r="D1855" s="83">
        <v>1.4800000000000001E-2</v>
      </c>
    </row>
    <row r="1856" spans="1:4" ht="12.5" x14ac:dyDescent="0.25">
      <c r="A1856" s="38">
        <v>43866</v>
      </c>
      <c r="B1856" s="1">
        <v>2020</v>
      </c>
      <c r="C1856" s="39">
        <v>1.1187822882933645E-2</v>
      </c>
      <c r="D1856" s="83">
        <v>1.49E-2</v>
      </c>
    </row>
    <row r="1857" spans="1:4" ht="12.5" x14ac:dyDescent="0.25">
      <c r="A1857" s="38">
        <v>43867</v>
      </c>
      <c r="B1857" s="1">
        <v>2020</v>
      </c>
      <c r="C1857" s="39">
        <v>3.3201287296620923E-3</v>
      </c>
      <c r="D1857" s="83">
        <v>1.5100000000000001E-2</v>
      </c>
    </row>
    <row r="1858" spans="1:4" ht="12.5" x14ac:dyDescent="0.25">
      <c r="A1858" s="38">
        <v>43868</v>
      </c>
      <c r="B1858" s="1">
        <v>2020</v>
      </c>
      <c r="C1858" s="39">
        <v>-5.4154705145391972E-3</v>
      </c>
      <c r="D1858" s="83">
        <v>1.49E-2</v>
      </c>
    </row>
    <row r="1859" spans="1:4" ht="12.5" x14ac:dyDescent="0.25">
      <c r="A1859" s="38">
        <v>43871</v>
      </c>
      <c r="B1859" s="1">
        <v>2020</v>
      </c>
      <c r="C1859" s="39">
        <v>7.2996521623710205E-3</v>
      </c>
      <c r="D1859" s="83">
        <v>1.4499999999999999E-2</v>
      </c>
    </row>
    <row r="1860" spans="1:4" ht="12.5" x14ac:dyDescent="0.25">
      <c r="A1860" s="38">
        <v>43872</v>
      </c>
      <c r="B1860" s="1">
        <v>2020</v>
      </c>
      <c r="C1860" s="39">
        <v>1.6870749056512096E-3</v>
      </c>
      <c r="D1860" s="83">
        <v>1.4800000000000001E-2</v>
      </c>
    </row>
    <row r="1861" spans="1:4" ht="12.5" x14ac:dyDescent="0.25">
      <c r="A1861" s="38">
        <v>43873</v>
      </c>
      <c r="B1861" s="1">
        <v>2020</v>
      </c>
      <c r="C1861" s="39">
        <v>6.4418675537450355E-3</v>
      </c>
      <c r="D1861" s="83">
        <v>1.49E-2</v>
      </c>
    </row>
    <row r="1862" spans="1:4" ht="12.5" x14ac:dyDescent="0.25">
      <c r="A1862" s="38">
        <v>43874</v>
      </c>
      <c r="B1862" s="1">
        <v>2020</v>
      </c>
      <c r="C1862" s="39">
        <v>-1.6317734419649113E-3</v>
      </c>
      <c r="D1862" s="83">
        <v>1.4800000000000001E-2</v>
      </c>
    </row>
    <row r="1863" spans="1:4" ht="12.5" x14ac:dyDescent="0.25">
      <c r="A1863" s="38">
        <v>43875</v>
      </c>
      <c r="B1863" s="1">
        <v>2020</v>
      </c>
      <c r="C1863" s="39">
        <v>1.8418447338326407E-3</v>
      </c>
      <c r="D1863" s="83">
        <v>1.49E-2</v>
      </c>
    </row>
    <row r="1864" spans="1:4" ht="12.5" x14ac:dyDescent="0.25">
      <c r="A1864" s="38">
        <v>43879</v>
      </c>
      <c r="B1864" s="1">
        <v>2020</v>
      </c>
      <c r="C1864" s="39">
        <v>-2.9242515783095627E-3</v>
      </c>
      <c r="D1864" s="83">
        <v>1.47E-2</v>
      </c>
    </row>
    <row r="1865" spans="1:4" ht="12.5" x14ac:dyDescent="0.25">
      <c r="A1865" s="38">
        <v>43880</v>
      </c>
      <c r="B1865" s="1">
        <v>2020</v>
      </c>
      <c r="C1865" s="39">
        <v>4.6947887144410351E-3</v>
      </c>
      <c r="D1865" s="83">
        <v>1.47E-2</v>
      </c>
    </row>
    <row r="1866" spans="1:4" ht="12.5" x14ac:dyDescent="0.25">
      <c r="A1866" s="38">
        <v>43881</v>
      </c>
      <c r="B1866" s="1">
        <v>2020</v>
      </c>
      <c r="C1866" s="39">
        <v>-3.8228404778309472E-3</v>
      </c>
      <c r="D1866" s="83">
        <v>1.46E-2</v>
      </c>
    </row>
    <row r="1867" spans="1:4" ht="12.5" x14ac:dyDescent="0.25">
      <c r="A1867" s="38">
        <v>43882</v>
      </c>
      <c r="B1867" s="1">
        <v>2020</v>
      </c>
      <c r="C1867" s="39">
        <v>-1.0573815022893411E-2</v>
      </c>
      <c r="D1867" s="83">
        <v>1.43E-2</v>
      </c>
    </row>
    <row r="1868" spans="1:4" ht="12.5" x14ac:dyDescent="0.25">
      <c r="A1868" s="38">
        <v>43885</v>
      </c>
      <c r="B1868" s="1">
        <v>2020</v>
      </c>
      <c r="C1868" s="39">
        <v>-3.4088046120521465E-2</v>
      </c>
      <c r="D1868" s="83">
        <v>1.3500000000000002E-2</v>
      </c>
    </row>
    <row r="1869" spans="1:4" ht="12.5" x14ac:dyDescent="0.25">
      <c r="A1869" s="38">
        <v>43886</v>
      </c>
      <c r="B1869" s="1">
        <v>2020</v>
      </c>
      <c r="C1869" s="39">
        <v>-3.0747925188099268E-2</v>
      </c>
      <c r="D1869" s="83">
        <v>1.3000000000000001E-2</v>
      </c>
    </row>
    <row r="1870" spans="1:4" ht="12.5" x14ac:dyDescent="0.25">
      <c r="A1870" s="38">
        <v>43887</v>
      </c>
      <c r="B1870" s="1">
        <v>2020</v>
      </c>
      <c r="C1870" s="39">
        <v>-3.7856753407310142E-3</v>
      </c>
      <c r="D1870" s="83">
        <v>1.26E-2</v>
      </c>
    </row>
    <row r="1871" spans="1:4" ht="12.5" x14ac:dyDescent="0.25">
      <c r="A1871" s="38">
        <v>43888</v>
      </c>
      <c r="B1871" s="1">
        <v>2020</v>
      </c>
      <c r="C1871" s="39">
        <v>-4.5168174100652832E-2</v>
      </c>
      <c r="D1871" s="83">
        <v>1.18E-2</v>
      </c>
    </row>
    <row r="1872" spans="1:4" ht="12.5" x14ac:dyDescent="0.25">
      <c r="A1872" s="38">
        <v>43889</v>
      </c>
      <c r="B1872" s="1">
        <v>2020</v>
      </c>
      <c r="C1872" s="39">
        <v>-8.2724499142758506E-3</v>
      </c>
      <c r="D1872" s="83">
        <v>9.7000000000000003E-3</v>
      </c>
    </row>
    <row r="1873" spans="1:4" ht="12.5" x14ac:dyDescent="0.25">
      <c r="A1873" s="38">
        <v>43892</v>
      </c>
      <c r="B1873" s="1">
        <v>2020</v>
      </c>
      <c r="C1873" s="39">
        <v>4.5010865172777872E-2</v>
      </c>
      <c r="D1873" s="83">
        <v>8.8999999999999999E-3</v>
      </c>
    </row>
    <row r="1874" spans="1:4" ht="12.5" x14ac:dyDescent="0.25">
      <c r="A1874" s="38">
        <v>43893</v>
      </c>
      <c r="B1874" s="1">
        <v>2020</v>
      </c>
      <c r="C1874" s="39">
        <v>-2.8510530261905299E-2</v>
      </c>
      <c r="D1874" s="83">
        <v>7.3000000000000001E-3</v>
      </c>
    </row>
    <row r="1875" spans="1:4" ht="12.5" x14ac:dyDescent="0.25">
      <c r="A1875" s="38">
        <v>43894</v>
      </c>
      <c r="B1875" s="1">
        <v>2020</v>
      </c>
      <c r="C1875" s="39">
        <v>4.133635094064169E-2</v>
      </c>
      <c r="D1875" s="83">
        <v>5.8999999999999999E-3</v>
      </c>
    </row>
    <row r="1876" spans="1:4" ht="12.5" x14ac:dyDescent="0.25">
      <c r="A1876" s="38">
        <v>43895</v>
      </c>
      <c r="B1876" s="1">
        <v>2020</v>
      </c>
      <c r="C1876" s="39">
        <v>-3.4510725624696516E-2</v>
      </c>
      <c r="D1876" s="83">
        <v>4.7999999999999996E-3</v>
      </c>
    </row>
    <row r="1877" spans="1:4" ht="12.5" x14ac:dyDescent="0.25">
      <c r="A1877" s="38">
        <v>43896</v>
      </c>
      <c r="B1877" s="1">
        <v>2020</v>
      </c>
      <c r="C1877" s="39">
        <v>-1.7201002454620039E-2</v>
      </c>
      <c r="D1877" s="83">
        <v>3.9000000000000003E-3</v>
      </c>
    </row>
    <row r="1878" spans="1:4" ht="12.5" x14ac:dyDescent="0.25">
      <c r="A1878" s="38">
        <v>43899</v>
      </c>
      <c r="B1878" s="1">
        <v>2020</v>
      </c>
      <c r="C1878" s="39">
        <v>-7.9010394848266635E-2</v>
      </c>
      <c r="D1878" s="83">
        <v>3.0999999999999999E-3</v>
      </c>
    </row>
    <row r="1879" spans="1:4" ht="12.5" x14ac:dyDescent="0.25">
      <c r="A1879" s="38">
        <v>43900</v>
      </c>
      <c r="B1879" s="1">
        <v>2020</v>
      </c>
      <c r="C1879" s="39">
        <v>4.821508053580021E-2</v>
      </c>
      <c r="D1879" s="83">
        <v>4.3E-3</v>
      </c>
    </row>
    <row r="1880" spans="1:4" ht="12.5" x14ac:dyDescent="0.25">
      <c r="A1880" s="38">
        <v>43901</v>
      </c>
      <c r="B1880" s="1">
        <v>2020</v>
      </c>
      <c r="C1880" s="39">
        <v>-5.0102856837410732E-2</v>
      </c>
      <c r="D1880" s="83">
        <v>4.0000000000000001E-3</v>
      </c>
    </row>
    <row r="1881" spans="1:4" ht="12.5" x14ac:dyDescent="0.25">
      <c r="A1881" s="38">
        <v>43902</v>
      </c>
      <c r="B1881" s="1">
        <v>2020</v>
      </c>
      <c r="C1881" s="39">
        <v>-9.9944851846007432E-2</v>
      </c>
      <c r="D1881" s="83">
        <v>3.9000000000000003E-3</v>
      </c>
    </row>
    <row r="1882" spans="1:4" ht="12.5" x14ac:dyDescent="0.25">
      <c r="A1882" s="38">
        <v>43903</v>
      </c>
      <c r="B1882" s="1">
        <v>2020</v>
      </c>
      <c r="C1882" s="39">
        <v>8.8808356440746597E-2</v>
      </c>
      <c r="D1882" s="83">
        <v>3.8E-3</v>
      </c>
    </row>
    <row r="1883" spans="1:4" ht="12.5" x14ac:dyDescent="0.25">
      <c r="A1883" s="38">
        <v>43906</v>
      </c>
      <c r="B1883" s="1">
        <v>2020</v>
      </c>
      <c r="C1883" s="39">
        <v>-0.12765214115647325</v>
      </c>
      <c r="D1883" s="83">
        <v>2.8999999999999998E-3</v>
      </c>
    </row>
    <row r="1884" spans="1:4" ht="12.5" x14ac:dyDescent="0.25">
      <c r="A1884" s="38">
        <v>43907</v>
      </c>
      <c r="B1884" s="1">
        <v>2020</v>
      </c>
      <c r="C1884" s="39">
        <v>5.8226286690741702E-2</v>
      </c>
      <c r="D1884" s="83">
        <v>3.0000000000000001E-3</v>
      </c>
    </row>
    <row r="1885" spans="1:4" ht="12.5" x14ac:dyDescent="0.25">
      <c r="A1885" s="38">
        <v>43908</v>
      </c>
      <c r="B1885" s="1">
        <v>2020</v>
      </c>
      <c r="C1885" s="39">
        <v>-5.322233622142454E-2</v>
      </c>
      <c r="D1885" s="83">
        <v>2.0999999999999999E-3</v>
      </c>
    </row>
    <row r="1886" spans="1:4" ht="12.5" x14ac:dyDescent="0.25">
      <c r="A1886" s="38">
        <v>43909</v>
      </c>
      <c r="B1886" s="1">
        <v>2020</v>
      </c>
      <c r="C1886" s="39">
        <v>4.6968462774209588E-3</v>
      </c>
      <c r="D1886" s="83">
        <v>2E-3</v>
      </c>
    </row>
    <row r="1887" spans="1:4" ht="12.5" x14ac:dyDescent="0.25">
      <c r="A1887" s="38">
        <v>43910</v>
      </c>
      <c r="B1887" s="1">
        <v>2020</v>
      </c>
      <c r="C1887" s="39">
        <v>-4.4327634743158498E-2</v>
      </c>
      <c r="D1887" s="83">
        <v>1.5E-3</v>
      </c>
    </row>
    <row r="1888" spans="1:4" ht="12.5" x14ac:dyDescent="0.25">
      <c r="A1888" s="38">
        <v>43913</v>
      </c>
      <c r="B1888" s="1">
        <v>2020</v>
      </c>
      <c r="C1888" s="39">
        <v>-2.9731491257259945E-2</v>
      </c>
      <c r="D1888" s="83">
        <v>1.7000000000000001E-3</v>
      </c>
    </row>
    <row r="1889" spans="1:4" ht="12.5" x14ac:dyDescent="0.25">
      <c r="A1889" s="38">
        <v>43914</v>
      </c>
      <c r="B1889" s="1">
        <v>2020</v>
      </c>
      <c r="C1889" s="39">
        <v>8.9683156948216491E-2</v>
      </c>
      <c r="D1889" s="83">
        <v>2.5000000000000001E-3</v>
      </c>
    </row>
    <row r="1890" spans="1:4" ht="12.5" x14ac:dyDescent="0.25">
      <c r="A1890" s="38">
        <v>43915</v>
      </c>
      <c r="B1890" s="1">
        <v>2020</v>
      </c>
      <c r="C1890" s="39">
        <v>1.1468998674479099E-2</v>
      </c>
      <c r="D1890" s="83">
        <v>1.9E-3</v>
      </c>
    </row>
    <row r="1891" spans="1:4" ht="12.5" x14ac:dyDescent="0.25">
      <c r="A1891" s="38">
        <v>43916</v>
      </c>
      <c r="B1891" s="1">
        <v>2020</v>
      </c>
      <c r="C1891" s="39">
        <v>6.0543828751667757E-2</v>
      </c>
      <c r="D1891" s="83">
        <v>1.3000000000000002E-3</v>
      </c>
    </row>
    <row r="1892" spans="1:4" ht="12.5" x14ac:dyDescent="0.25">
      <c r="A1892" s="38">
        <v>43917</v>
      </c>
      <c r="B1892" s="1">
        <v>2020</v>
      </c>
      <c r="C1892" s="39">
        <v>-3.4267808022629478E-2</v>
      </c>
      <c r="D1892" s="83">
        <v>1.1000000000000001E-3</v>
      </c>
    </row>
    <row r="1893" spans="1:4" ht="12.5" x14ac:dyDescent="0.25">
      <c r="A1893" s="38">
        <v>43920</v>
      </c>
      <c r="B1893" s="1">
        <v>2020</v>
      </c>
      <c r="C1893" s="39">
        <v>3.2966616221455518E-2</v>
      </c>
      <c r="D1893" s="83">
        <v>1.4000000000000002E-3</v>
      </c>
    </row>
    <row r="1894" spans="1:4" ht="12.5" x14ac:dyDescent="0.25">
      <c r="A1894" s="38">
        <v>43921</v>
      </c>
      <c r="B1894" s="1">
        <v>2020</v>
      </c>
      <c r="C1894" s="39">
        <v>-1.6142381973062482E-2</v>
      </c>
      <c r="D1894" s="83">
        <v>1.7000000000000001E-3</v>
      </c>
    </row>
    <row r="1895" spans="1:4" ht="12.5" x14ac:dyDescent="0.25">
      <c r="A1895" s="38">
        <v>43922</v>
      </c>
      <c r="B1895" s="1">
        <v>2020</v>
      </c>
      <c r="C1895" s="39">
        <v>-4.5146328727152268E-2</v>
      </c>
      <c r="D1895" s="83">
        <v>1.6000000000000001E-3</v>
      </c>
    </row>
    <row r="1896" spans="1:4" ht="12.5" x14ac:dyDescent="0.25">
      <c r="A1896" s="38">
        <v>43923</v>
      </c>
      <c r="B1896" s="1">
        <v>2020</v>
      </c>
      <c r="C1896" s="39">
        <v>2.2572695703622976E-2</v>
      </c>
      <c r="D1896" s="83">
        <v>1.4000000000000002E-3</v>
      </c>
    </row>
    <row r="1897" spans="1:4" ht="12.5" x14ac:dyDescent="0.25">
      <c r="A1897" s="38">
        <v>43924</v>
      </c>
      <c r="B1897" s="1">
        <v>2020</v>
      </c>
      <c r="C1897" s="39">
        <v>-1.5252860231953606E-2</v>
      </c>
      <c r="D1897" s="83">
        <v>1.5E-3</v>
      </c>
    </row>
    <row r="1898" spans="1:4" ht="12.5" x14ac:dyDescent="0.25">
      <c r="A1898" s="38">
        <v>43927</v>
      </c>
      <c r="B1898" s="1">
        <v>2020</v>
      </c>
      <c r="C1898" s="39">
        <v>6.7968230567686042E-2</v>
      </c>
      <c r="D1898" s="83">
        <v>2E-3</v>
      </c>
    </row>
    <row r="1899" spans="1:4" ht="12.5" x14ac:dyDescent="0.25">
      <c r="A1899" s="38">
        <v>43928</v>
      </c>
      <c r="B1899" s="1">
        <v>2020</v>
      </c>
      <c r="C1899" s="39">
        <v>-1.6043316629523077E-3</v>
      </c>
      <c r="D1899" s="83">
        <v>2E-3</v>
      </c>
    </row>
    <row r="1900" spans="1:4" ht="12.5" x14ac:dyDescent="0.25">
      <c r="A1900" s="38">
        <v>43929</v>
      </c>
      <c r="B1900" s="1">
        <v>2020</v>
      </c>
      <c r="C1900" s="39">
        <v>3.3489345244689953E-2</v>
      </c>
      <c r="D1900" s="83">
        <v>2.3E-3</v>
      </c>
    </row>
    <row r="1901" spans="1:4" ht="12.5" x14ac:dyDescent="0.25">
      <c r="A1901" s="38">
        <v>43930</v>
      </c>
      <c r="B1901" s="1">
        <v>2020</v>
      </c>
      <c r="C1901" s="39">
        <v>1.438343869822631E-2</v>
      </c>
      <c r="D1901" s="83">
        <v>2.5000000000000001E-3</v>
      </c>
    </row>
    <row r="1902" spans="1:4" ht="12.5" x14ac:dyDescent="0.25">
      <c r="A1902" s="38">
        <v>43934</v>
      </c>
      <c r="B1902" s="1">
        <v>2020</v>
      </c>
      <c r="C1902" s="39">
        <v>-1.0155992507349275E-2</v>
      </c>
      <c r="D1902" s="83">
        <v>2.7000000000000001E-3</v>
      </c>
    </row>
    <row r="1903" spans="1:4" ht="12.5" x14ac:dyDescent="0.25">
      <c r="A1903" s="38">
        <v>43935</v>
      </c>
      <c r="B1903" s="1">
        <v>2020</v>
      </c>
      <c r="C1903" s="39">
        <v>3.01144965504564E-2</v>
      </c>
      <c r="D1903" s="83">
        <v>2.5000000000000001E-3</v>
      </c>
    </row>
    <row r="1904" spans="1:4" ht="12.5" x14ac:dyDescent="0.25">
      <c r="A1904" s="38">
        <v>43936</v>
      </c>
      <c r="B1904" s="1">
        <v>2020</v>
      </c>
      <c r="C1904" s="39">
        <v>-2.2276750679012372E-2</v>
      </c>
      <c r="D1904" s="83">
        <v>1.9E-3</v>
      </c>
    </row>
    <row r="1905" spans="1:4" ht="12.5" x14ac:dyDescent="0.25">
      <c r="A1905" s="38">
        <v>43937</v>
      </c>
      <c r="B1905" s="1">
        <v>2020</v>
      </c>
      <c r="C1905" s="39">
        <v>5.7998589924373595E-3</v>
      </c>
      <c r="D1905" s="83">
        <v>1.7000000000000001E-3</v>
      </c>
    </row>
    <row r="1906" spans="1:4" ht="12.5" x14ac:dyDescent="0.25">
      <c r="A1906" s="38">
        <v>43938</v>
      </c>
      <c r="B1906" s="1">
        <v>2020</v>
      </c>
      <c r="C1906" s="39">
        <v>2.6440929079185473E-2</v>
      </c>
      <c r="D1906" s="83">
        <v>1.6000000000000001E-3</v>
      </c>
    </row>
    <row r="1907" spans="1:4" ht="12.5" x14ac:dyDescent="0.25">
      <c r="A1907" s="38">
        <v>43941</v>
      </c>
      <c r="B1907" s="1">
        <v>2020</v>
      </c>
      <c r="C1907" s="39">
        <v>-1.8042794099790368E-2</v>
      </c>
      <c r="D1907" s="83">
        <v>1.5E-3</v>
      </c>
    </row>
    <row r="1908" spans="1:4" ht="12.5" x14ac:dyDescent="0.25">
      <c r="A1908" s="38">
        <v>43942</v>
      </c>
      <c r="B1908" s="1">
        <v>2020</v>
      </c>
      <c r="C1908" s="39">
        <v>-3.1155167779795462E-2</v>
      </c>
      <c r="D1908" s="83">
        <v>1.7000000000000001E-3</v>
      </c>
    </row>
    <row r="1909" spans="1:4" ht="12.5" x14ac:dyDescent="0.25">
      <c r="A1909" s="38">
        <v>43943</v>
      </c>
      <c r="B1909" s="1">
        <v>2020</v>
      </c>
      <c r="C1909" s="39">
        <v>2.2671301062101197E-2</v>
      </c>
      <c r="D1909" s="83">
        <v>1.6000000000000001E-3</v>
      </c>
    </row>
    <row r="1910" spans="1:4" ht="12.5" x14ac:dyDescent="0.25">
      <c r="A1910" s="38">
        <v>43944</v>
      </c>
      <c r="B1910" s="1">
        <v>2020</v>
      </c>
      <c r="C1910" s="39">
        <v>-5.395641810268519E-4</v>
      </c>
      <c r="D1910" s="83">
        <v>1.7000000000000001E-3</v>
      </c>
    </row>
    <row r="1911" spans="1:4" ht="12.5" x14ac:dyDescent="0.25">
      <c r="A1911" s="38">
        <v>43945</v>
      </c>
      <c r="B1911" s="1">
        <v>2020</v>
      </c>
      <c r="C1911" s="39">
        <v>1.3822111461719605E-2</v>
      </c>
      <c r="D1911" s="83">
        <v>1.8E-3</v>
      </c>
    </row>
    <row r="1912" spans="1:4" ht="12.5" x14ac:dyDescent="0.25">
      <c r="A1912" s="38">
        <v>43948</v>
      </c>
      <c r="B1912" s="1">
        <v>2020</v>
      </c>
      <c r="C1912" s="39">
        <v>1.4606871524449172E-2</v>
      </c>
      <c r="D1912" s="83">
        <v>1.7000000000000001E-3</v>
      </c>
    </row>
    <row r="1913" spans="1:4" ht="12.5" x14ac:dyDescent="0.25">
      <c r="A1913" s="38">
        <v>43949</v>
      </c>
      <c r="B1913" s="1">
        <v>2020</v>
      </c>
      <c r="C1913" s="39">
        <v>-5.2561394601198371E-3</v>
      </c>
      <c r="D1913" s="83">
        <v>1.6000000000000001E-3</v>
      </c>
    </row>
    <row r="1914" spans="1:4" ht="12.5" x14ac:dyDescent="0.25">
      <c r="A1914" s="38">
        <v>43950</v>
      </c>
      <c r="B1914" s="1">
        <v>2020</v>
      </c>
      <c r="C1914" s="39">
        <v>2.6236663207249239E-2</v>
      </c>
      <c r="D1914" s="83">
        <v>1.8E-3</v>
      </c>
    </row>
    <row r="1915" spans="1:4" ht="12.5" x14ac:dyDescent="0.25">
      <c r="A1915" s="38">
        <v>43951</v>
      </c>
      <c r="B1915" s="1">
        <v>2020</v>
      </c>
      <c r="C1915" s="39">
        <v>-9.2551165252656598E-3</v>
      </c>
      <c r="D1915" s="83">
        <v>1.6000000000000001E-3</v>
      </c>
    </row>
    <row r="1916" spans="1:4" ht="12.5" x14ac:dyDescent="0.25">
      <c r="A1916" s="38">
        <v>43952</v>
      </c>
      <c r="B1916" s="1">
        <v>2020</v>
      </c>
      <c r="C1916" s="39">
        <v>-2.8460220686828817E-2</v>
      </c>
      <c r="D1916" s="83">
        <v>1.7000000000000001E-3</v>
      </c>
    </row>
    <row r="1917" spans="1:4" ht="12.5" x14ac:dyDescent="0.25">
      <c r="A1917" s="38">
        <v>43955</v>
      </c>
      <c r="B1917" s="1">
        <v>2020</v>
      </c>
      <c r="C1917" s="39">
        <v>4.2408122145938705E-3</v>
      </c>
      <c r="D1917" s="83">
        <v>1.6000000000000001E-3</v>
      </c>
    </row>
    <row r="1918" spans="1:4" ht="12.5" x14ac:dyDescent="0.25">
      <c r="A1918" s="38">
        <v>43956</v>
      </c>
      <c r="B1918" s="1">
        <v>2020</v>
      </c>
      <c r="C1918" s="39">
        <v>8.9999521895380505E-3</v>
      </c>
      <c r="D1918" s="83">
        <v>1.6000000000000001E-3</v>
      </c>
    </row>
    <row r="1919" spans="1:4" ht="12.5" x14ac:dyDescent="0.25">
      <c r="A1919" s="38">
        <v>43957</v>
      </c>
      <c r="B1919" s="1">
        <v>2020</v>
      </c>
      <c r="C1919" s="39">
        <v>-7.0038733986003436E-3</v>
      </c>
      <c r="D1919" s="83">
        <v>1.6000000000000001E-3</v>
      </c>
    </row>
    <row r="1920" spans="1:4" ht="12.5" x14ac:dyDescent="0.25">
      <c r="A1920" s="38">
        <v>43958</v>
      </c>
      <c r="B1920" s="1">
        <v>2020</v>
      </c>
      <c r="C1920" s="39">
        <v>1.1438948664053582E-2</v>
      </c>
      <c r="D1920" s="83">
        <v>1.5E-3</v>
      </c>
    </row>
    <row r="1921" spans="1:4" ht="12.5" x14ac:dyDescent="0.25">
      <c r="A1921" s="38">
        <v>43959</v>
      </c>
      <c r="B1921" s="1">
        <v>2020</v>
      </c>
      <c r="C1921" s="39">
        <v>1.6730758062550522E-2</v>
      </c>
      <c r="D1921" s="83">
        <v>1.5E-3</v>
      </c>
    </row>
    <row r="1922" spans="1:4" ht="12.5" x14ac:dyDescent="0.25">
      <c r="A1922" s="38">
        <v>43962</v>
      </c>
      <c r="B1922" s="1">
        <v>2020</v>
      </c>
      <c r="C1922" s="39">
        <v>1.7747076898242637E-4</v>
      </c>
      <c r="D1922" s="83">
        <v>1.6000000000000001E-3</v>
      </c>
    </row>
    <row r="1923" spans="1:4" ht="12.5" x14ac:dyDescent="0.25">
      <c r="A1923" s="38">
        <v>43963</v>
      </c>
      <c r="B1923" s="1">
        <v>2020</v>
      </c>
      <c r="C1923" s="39">
        <v>-2.0757791338386403E-2</v>
      </c>
      <c r="D1923" s="83">
        <v>1.6000000000000001E-3</v>
      </c>
    </row>
    <row r="1924" spans="1:4" ht="12.5" x14ac:dyDescent="0.25">
      <c r="A1924" s="38">
        <v>43964</v>
      </c>
      <c r="B1924" s="1">
        <v>2020</v>
      </c>
      <c r="C1924" s="39">
        <v>-1.7616955794106534E-2</v>
      </c>
      <c r="D1924" s="83">
        <v>1.5E-3</v>
      </c>
    </row>
    <row r="1925" spans="1:4" ht="12.5" x14ac:dyDescent="0.25">
      <c r="A1925" s="38">
        <v>43965</v>
      </c>
      <c r="B1925" s="1">
        <v>2020</v>
      </c>
      <c r="C1925" s="39">
        <v>1.1458917804071491E-2</v>
      </c>
      <c r="D1925" s="83">
        <v>1.5E-3</v>
      </c>
    </row>
    <row r="1926" spans="1:4" ht="12.5" x14ac:dyDescent="0.25">
      <c r="A1926" s="38">
        <v>43966</v>
      </c>
      <c r="B1926" s="1">
        <v>2020</v>
      </c>
      <c r="C1926" s="39">
        <v>3.9186922544353266E-3</v>
      </c>
      <c r="D1926" s="83">
        <v>1.5E-3</v>
      </c>
    </row>
    <row r="1927" spans="1:4" ht="12.5" x14ac:dyDescent="0.25">
      <c r="A1927" s="38">
        <v>43969</v>
      </c>
      <c r="B1927" s="1">
        <v>2020</v>
      </c>
      <c r="C1927" s="39">
        <v>3.1015221473356874E-2</v>
      </c>
      <c r="D1927" s="83">
        <v>1.7000000000000001E-3</v>
      </c>
    </row>
    <row r="1928" spans="1:4" ht="12.5" x14ac:dyDescent="0.25">
      <c r="A1928" s="38">
        <v>43970</v>
      </c>
      <c r="B1928" s="1">
        <v>2020</v>
      </c>
      <c r="C1928" s="39">
        <v>-1.0539757419425795E-2</v>
      </c>
      <c r="D1928" s="83">
        <v>1.6000000000000001E-3</v>
      </c>
    </row>
    <row r="1929" spans="1:4" ht="12.5" x14ac:dyDescent="0.25">
      <c r="A1929" s="38">
        <v>43971</v>
      </c>
      <c r="B1929" s="1">
        <v>2020</v>
      </c>
      <c r="C1929" s="39">
        <v>1.6513934417861521E-2</v>
      </c>
      <c r="D1929" s="83">
        <v>1.6000000000000001E-3</v>
      </c>
    </row>
    <row r="1930" spans="1:4" ht="12.5" x14ac:dyDescent="0.25">
      <c r="A1930" s="38">
        <v>43972</v>
      </c>
      <c r="B1930" s="1">
        <v>2020</v>
      </c>
      <c r="C1930" s="39">
        <v>-7.803935472623133E-3</v>
      </c>
      <c r="D1930" s="83">
        <v>1.6000000000000001E-3</v>
      </c>
    </row>
    <row r="1931" spans="1:4" ht="12.5" x14ac:dyDescent="0.25">
      <c r="A1931" s="38">
        <v>43973</v>
      </c>
      <c r="B1931" s="1">
        <v>2020</v>
      </c>
      <c r="C1931" s="39">
        <v>2.3509655202508628E-3</v>
      </c>
      <c r="D1931" s="83">
        <v>1.7000000000000001E-3</v>
      </c>
    </row>
    <row r="1932" spans="1:4" ht="12.5" x14ac:dyDescent="0.25">
      <c r="A1932" s="38">
        <v>43977</v>
      </c>
      <c r="B1932" s="1">
        <v>2020</v>
      </c>
      <c r="C1932" s="39">
        <v>1.2214261971750162E-2</v>
      </c>
      <c r="D1932" s="83">
        <v>1.7000000000000001E-3</v>
      </c>
    </row>
    <row r="1933" spans="1:4" ht="12.5" x14ac:dyDescent="0.25">
      <c r="A1933" s="38">
        <v>43978</v>
      </c>
      <c r="B1933" s="1">
        <v>2020</v>
      </c>
      <c r="C1933" s="39">
        <v>1.4718492616296689E-2</v>
      </c>
      <c r="D1933" s="83">
        <v>1.8E-3</v>
      </c>
    </row>
    <row r="1934" spans="1:4" ht="12.5" x14ac:dyDescent="0.25">
      <c r="A1934" s="38">
        <v>43979</v>
      </c>
      <c r="B1934" s="1">
        <v>2020</v>
      </c>
      <c r="C1934" s="39">
        <v>-2.1101714760443074E-3</v>
      </c>
      <c r="D1934" s="83">
        <v>1.7000000000000001E-3</v>
      </c>
    </row>
    <row r="1935" spans="1:4" ht="12.5" x14ac:dyDescent="0.25">
      <c r="A1935" s="38">
        <v>43980</v>
      </c>
      <c r="B1935" s="1">
        <v>2020</v>
      </c>
      <c r="C1935" s="39">
        <v>4.8007678588045241E-3</v>
      </c>
      <c r="D1935" s="83">
        <v>1.7000000000000001E-3</v>
      </c>
    </row>
    <row r="1936" spans="1:4" ht="12.5" x14ac:dyDescent="0.25">
      <c r="A1936" s="38">
        <v>43983</v>
      </c>
      <c r="B1936" s="1">
        <v>2020</v>
      </c>
      <c r="C1936" s="39">
        <v>3.744242117017055E-3</v>
      </c>
      <c r="D1936" s="83">
        <v>1.7000000000000001E-3</v>
      </c>
    </row>
    <row r="1937" spans="1:4" ht="12.5" x14ac:dyDescent="0.25">
      <c r="A1937" s="38">
        <v>43984</v>
      </c>
      <c r="B1937" s="1">
        <v>2020</v>
      </c>
      <c r="C1937" s="39">
        <v>8.177278702023465E-3</v>
      </c>
      <c r="D1937" s="83">
        <v>1.7000000000000001E-3</v>
      </c>
    </row>
    <row r="1938" spans="1:4" ht="12.5" x14ac:dyDescent="0.25">
      <c r="A1938" s="38">
        <v>43985</v>
      </c>
      <c r="B1938" s="1">
        <v>2020</v>
      </c>
      <c r="C1938" s="39">
        <v>1.3556655475681826E-2</v>
      </c>
      <c r="D1938" s="83">
        <v>1.7000000000000001E-3</v>
      </c>
    </row>
    <row r="1939" spans="1:4" ht="12.5" x14ac:dyDescent="0.25">
      <c r="A1939" s="38">
        <v>43986</v>
      </c>
      <c r="B1939" s="1">
        <v>2020</v>
      </c>
      <c r="C1939" s="39">
        <v>-3.3743829350457951E-3</v>
      </c>
      <c r="D1939" s="83">
        <v>1.7000000000000001E-3</v>
      </c>
    </row>
    <row r="1940" spans="1:4" ht="12.5" x14ac:dyDescent="0.25">
      <c r="A1940" s="38">
        <v>43987</v>
      </c>
      <c r="B1940" s="1">
        <v>2020</v>
      </c>
      <c r="C1940" s="39">
        <v>2.5874065601552972E-2</v>
      </c>
      <c r="D1940" s="83">
        <v>1.8E-3</v>
      </c>
    </row>
    <row r="1941" spans="1:4" ht="12.5" x14ac:dyDescent="0.25">
      <c r="A1941" s="38">
        <v>43990</v>
      </c>
      <c r="B1941" s="1">
        <v>2020</v>
      </c>
      <c r="C1941" s="39">
        <v>1.1969668235859062E-2</v>
      </c>
      <c r="D1941" s="83">
        <v>1.9E-3</v>
      </c>
    </row>
    <row r="1942" spans="1:4" ht="12.5" x14ac:dyDescent="0.25">
      <c r="A1942" s="38">
        <v>43991</v>
      </c>
      <c r="B1942" s="1">
        <v>2020</v>
      </c>
      <c r="C1942" s="39">
        <v>-7.8297553381980623E-3</v>
      </c>
      <c r="D1942" s="83">
        <v>1.9E-3</v>
      </c>
    </row>
    <row r="1943" spans="1:4" ht="12.5" x14ac:dyDescent="0.25">
      <c r="A1943" s="38">
        <v>43992</v>
      </c>
      <c r="B1943" s="1">
        <v>2020</v>
      </c>
      <c r="C1943" s="39">
        <v>-5.3272433765708446E-3</v>
      </c>
      <c r="D1943" s="83">
        <v>1.8E-3</v>
      </c>
    </row>
    <row r="1944" spans="1:4" ht="12.5" x14ac:dyDescent="0.25">
      <c r="A1944" s="38">
        <v>43993</v>
      </c>
      <c r="B1944" s="1">
        <v>2020</v>
      </c>
      <c r="C1944" s="39">
        <v>-6.0752759198692892E-2</v>
      </c>
      <c r="D1944" s="83">
        <v>1.9E-3</v>
      </c>
    </row>
    <row r="1945" spans="1:4" ht="12.5" x14ac:dyDescent="0.25">
      <c r="A1945" s="38">
        <v>43994</v>
      </c>
      <c r="B1945" s="1">
        <v>2020</v>
      </c>
      <c r="C1945" s="39">
        <v>1.2976299868566436E-2</v>
      </c>
      <c r="D1945" s="83">
        <v>1.8E-3</v>
      </c>
    </row>
    <row r="1946" spans="1:4" ht="12.5" x14ac:dyDescent="0.25">
      <c r="A1946" s="38">
        <v>43997</v>
      </c>
      <c r="B1946" s="1">
        <v>2020</v>
      </c>
      <c r="C1946" s="39">
        <v>8.277851423430304E-3</v>
      </c>
      <c r="D1946" s="83">
        <v>1.7000000000000001E-3</v>
      </c>
    </row>
    <row r="1947" spans="1:4" ht="12.5" x14ac:dyDescent="0.25">
      <c r="A1947" s="38">
        <v>43998</v>
      </c>
      <c r="B1947" s="1">
        <v>2020</v>
      </c>
      <c r="C1947" s="39">
        <v>1.878488465267299E-2</v>
      </c>
      <c r="D1947" s="83">
        <v>1.8E-3</v>
      </c>
    </row>
    <row r="1948" spans="1:4" ht="12.5" x14ac:dyDescent="0.25">
      <c r="A1948" s="38">
        <v>43999</v>
      </c>
      <c r="B1948" s="1">
        <v>2020</v>
      </c>
      <c r="C1948" s="39">
        <v>-3.6067962213368692E-3</v>
      </c>
      <c r="D1948" s="83">
        <v>1.9E-3</v>
      </c>
    </row>
    <row r="1949" spans="1:4" ht="12.5" x14ac:dyDescent="0.25">
      <c r="A1949" s="38">
        <v>44000</v>
      </c>
      <c r="B1949" s="1">
        <v>2020</v>
      </c>
      <c r="C1949" s="39">
        <v>5.9401205504019245E-4</v>
      </c>
      <c r="D1949" s="83">
        <v>1.9E-3</v>
      </c>
    </row>
    <row r="1950" spans="1:4" ht="12.5" x14ac:dyDescent="0.25">
      <c r="A1950" s="38">
        <v>44001</v>
      </c>
      <c r="B1950" s="1">
        <v>2020</v>
      </c>
      <c r="C1950" s="39">
        <v>-5.6654822009647747E-3</v>
      </c>
      <c r="D1950" s="83">
        <v>1.8E-3</v>
      </c>
    </row>
    <row r="1951" spans="1:4" ht="12.5" x14ac:dyDescent="0.25">
      <c r="A1951" s="38">
        <v>44004</v>
      </c>
      <c r="B1951" s="1">
        <v>2020</v>
      </c>
      <c r="C1951" s="39">
        <v>6.4740556904391263E-3</v>
      </c>
      <c r="D1951" s="83">
        <v>1.7000000000000001E-3</v>
      </c>
    </row>
    <row r="1952" spans="1:4" ht="12.5" x14ac:dyDescent="0.25">
      <c r="A1952" s="38">
        <v>44005</v>
      </c>
      <c r="B1952" s="1">
        <v>2020</v>
      </c>
      <c r="C1952" s="39">
        <v>4.2981911703125365E-3</v>
      </c>
      <c r="D1952" s="83">
        <v>1.8E-3</v>
      </c>
    </row>
    <row r="1953" spans="1:4" ht="12.5" x14ac:dyDescent="0.25">
      <c r="A1953" s="38">
        <v>44006</v>
      </c>
      <c r="B1953" s="1">
        <v>2020</v>
      </c>
      <c r="C1953" s="39">
        <v>-2.6195278732754491E-2</v>
      </c>
      <c r="D1953" s="83">
        <v>1.7000000000000001E-3</v>
      </c>
    </row>
    <row r="1954" spans="1:4" ht="12.5" x14ac:dyDescent="0.25">
      <c r="A1954" s="38">
        <v>44007</v>
      </c>
      <c r="B1954" s="1">
        <v>2020</v>
      </c>
      <c r="C1954" s="39">
        <v>1.0899850173409288E-2</v>
      </c>
      <c r="D1954" s="83">
        <v>1.7000000000000001E-3</v>
      </c>
    </row>
    <row r="1955" spans="1:4" ht="12.5" x14ac:dyDescent="0.25">
      <c r="A1955" s="38">
        <v>44008</v>
      </c>
      <c r="B1955" s="1">
        <v>2020</v>
      </c>
      <c r="C1955" s="39">
        <v>-2.4525217335129464E-2</v>
      </c>
      <c r="D1955" s="83">
        <v>1.7000000000000001E-3</v>
      </c>
    </row>
    <row r="1956" spans="1:4" ht="12.5" x14ac:dyDescent="0.25">
      <c r="A1956" s="38">
        <v>44011</v>
      </c>
      <c r="B1956" s="1">
        <v>2020</v>
      </c>
      <c r="C1956" s="39">
        <v>1.4578907539069857E-2</v>
      </c>
      <c r="D1956" s="83">
        <v>1.6000000000000001E-3</v>
      </c>
    </row>
    <row r="1957" spans="1:4" ht="12.5" x14ac:dyDescent="0.25">
      <c r="A1957" s="38">
        <v>44012</v>
      </c>
      <c r="B1957" s="1">
        <v>2020</v>
      </c>
      <c r="C1957" s="39">
        <v>1.529233363768146E-2</v>
      </c>
      <c r="D1957" s="83">
        <v>1.6000000000000001E-3</v>
      </c>
    </row>
    <row r="1958" spans="1:4" ht="12.5" x14ac:dyDescent="0.25">
      <c r="A1958" s="38">
        <v>44013</v>
      </c>
      <c r="B1958" s="1">
        <v>2020</v>
      </c>
      <c r="C1958" s="39">
        <v>5.0095420996641308E-3</v>
      </c>
      <c r="D1958" s="83">
        <v>1.6000000000000001E-3</v>
      </c>
    </row>
    <row r="1959" spans="1:4" ht="12.5" x14ac:dyDescent="0.25">
      <c r="A1959" s="38">
        <v>44014</v>
      </c>
      <c r="B1959" s="1">
        <v>2020</v>
      </c>
      <c r="C1959" s="39">
        <v>4.5310018326532803E-3</v>
      </c>
      <c r="D1959" s="83">
        <v>1.6000000000000001E-3</v>
      </c>
    </row>
    <row r="1960" spans="1:4" ht="12.5" x14ac:dyDescent="0.25">
      <c r="A1960" s="38">
        <v>44018</v>
      </c>
      <c r="B1960" s="1">
        <v>2020</v>
      </c>
      <c r="C1960" s="39">
        <v>1.5756943165826313E-2</v>
      </c>
      <c r="D1960" s="83">
        <v>1.6000000000000001E-3</v>
      </c>
    </row>
    <row r="1961" spans="1:4" ht="12.5" x14ac:dyDescent="0.25">
      <c r="A1961" s="38">
        <v>44019</v>
      </c>
      <c r="B1961" s="1">
        <v>2020</v>
      </c>
      <c r="C1961" s="39">
        <v>-1.0877508816987262E-2</v>
      </c>
      <c r="D1961" s="83">
        <v>1.5E-3</v>
      </c>
    </row>
    <row r="1962" spans="1:4" ht="12.5" x14ac:dyDescent="0.25">
      <c r="A1962" s="38">
        <v>44020</v>
      </c>
      <c r="B1962" s="1">
        <v>2020</v>
      </c>
      <c r="C1962" s="39">
        <v>7.7970264812917862E-3</v>
      </c>
      <c r="D1962" s="83">
        <v>1.5E-3</v>
      </c>
    </row>
    <row r="1963" spans="1:4" ht="12.5" x14ac:dyDescent="0.25">
      <c r="A1963" s="38">
        <v>44021</v>
      </c>
      <c r="B1963" s="1">
        <v>2020</v>
      </c>
      <c r="C1963" s="39">
        <v>-5.6596254512879147E-3</v>
      </c>
      <c r="D1963" s="83">
        <v>1.5E-3</v>
      </c>
    </row>
    <row r="1964" spans="1:4" ht="12.5" x14ac:dyDescent="0.25">
      <c r="A1964" s="38">
        <v>44022</v>
      </c>
      <c r="B1964" s="1">
        <v>2020</v>
      </c>
      <c r="C1964" s="39">
        <v>1.0411813000986475E-2</v>
      </c>
      <c r="D1964" s="83">
        <v>1.5E-3</v>
      </c>
    </row>
    <row r="1965" spans="1:4" ht="12.5" x14ac:dyDescent="0.25">
      <c r="A1965" s="38">
        <v>44025</v>
      </c>
      <c r="B1965" s="1">
        <v>2020</v>
      </c>
      <c r="C1965" s="39">
        <v>-9.4066236664834702E-3</v>
      </c>
      <c r="D1965" s="83">
        <v>1.6000000000000001E-3</v>
      </c>
    </row>
    <row r="1966" spans="1:4" ht="12.5" x14ac:dyDescent="0.25">
      <c r="A1966" s="38">
        <v>44026</v>
      </c>
      <c r="B1966" s="1">
        <v>2020</v>
      </c>
      <c r="C1966" s="39">
        <v>1.3317285189446137E-2</v>
      </c>
      <c r="D1966" s="83">
        <v>1.7000000000000001E-3</v>
      </c>
    </row>
    <row r="1967" spans="1:4" ht="12.5" x14ac:dyDescent="0.25">
      <c r="A1967" s="38">
        <v>44027</v>
      </c>
      <c r="B1967" s="1">
        <v>2020</v>
      </c>
      <c r="C1967" s="39">
        <v>9.0410448847842075E-3</v>
      </c>
      <c r="D1967" s="83">
        <v>1.5E-3</v>
      </c>
    </row>
    <row r="1968" spans="1:4" ht="12.5" x14ac:dyDescent="0.25">
      <c r="A1968" s="38">
        <v>44028</v>
      </c>
      <c r="B1968" s="1">
        <v>2020</v>
      </c>
      <c r="C1968" s="39">
        <v>-3.4119183131618158E-3</v>
      </c>
      <c r="D1968" s="83">
        <v>1.4000000000000002E-3</v>
      </c>
    </row>
    <row r="1969" spans="1:4" ht="12.5" x14ac:dyDescent="0.25">
      <c r="A1969" s="38">
        <v>44029</v>
      </c>
      <c r="B1969" s="1">
        <v>2020</v>
      </c>
      <c r="C1969" s="39">
        <v>2.8445899031588197E-3</v>
      </c>
      <c r="D1969" s="83">
        <v>1.4000000000000002E-3</v>
      </c>
    </row>
    <row r="1970" spans="1:4" ht="12.5" x14ac:dyDescent="0.25">
      <c r="A1970" s="38">
        <v>44032</v>
      </c>
      <c r="B1970" s="1">
        <v>2020</v>
      </c>
      <c r="C1970" s="39">
        <v>8.3717641704647815E-3</v>
      </c>
      <c r="D1970" s="83">
        <v>1.4000000000000002E-3</v>
      </c>
    </row>
    <row r="1971" spans="1:4" ht="12.5" x14ac:dyDescent="0.25">
      <c r="A1971" s="38">
        <v>44033</v>
      </c>
      <c r="B1971" s="1">
        <v>2020</v>
      </c>
      <c r="C1971" s="39">
        <v>1.6776413721593887E-3</v>
      </c>
      <c r="D1971" s="83">
        <v>1.5E-3</v>
      </c>
    </row>
    <row r="1972" spans="1:4" ht="12.5" x14ac:dyDescent="0.25">
      <c r="A1972" s="38">
        <v>44034</v>
      </c>
      <c r="B1972" s="1">
        <v>2020</v>
      </c>
      <c r="C1972" s="39">
        <v>5.7306396229577271E-3</v>
      </c>
      <c r="D1972" s="83">
        <v>1.4000000000000002E-3</v>
      </c>
    </row>
    <row r="1973" spans="1:4" ht="12.5" x14ac:dyDescent="0.25">
      <c r="A1973" s="38">
        <v>44035</v>
      </c>
      <c r="B1973" s="1">
        <v>2020</v>
      </c>
      <c r="C1973" s="39">
        <v>-1.2396345287241563E-2</v>
      </c>
      <c r="D1973" s="83">
        <v>1.4000000000000002E-3</v>
      </c>
    </row>
    <row r="1974" spans="1:4" ht="12.5" x14ac:dyDescent="0.25">
      <c r="A1974" s="38">
        <v>44036</v>
      </c>
      <c r="B1974" s="1">
        <v>2020</v>
      </c>
      <c r="C1974" s="39">
        <v>-6.2096307443050324E-3</v>
      </c>
      <c r="D1974" s="83">
        <v>1.6000000000000001E-3</v>
      </c>
    </row>
    <row r="1975" spans="1:4" ht="12.5" x14ac:dyDescent="0.25">
      <c r="A1975" s="38">
        <v>44039</v>
      </c>
      <c r="B1975" s="1">
        <v>2020</v>
      </c>
      <c r="C1975" s="39">
        <v>7.3679195100667611E-3</v>
      </c>
      <c r="D1975" s="83">
        <v>1.4000000000000002E-3</v>
      </c>
    </row>
    <row r="1976" spans="1:4" ht="12.5" x14ac:dyDescent="0.25">
      <c r="A1976" s="38">
        <v>44040</v>
      </c>
      <c r="B1976" s="1">
        <v>2020</v>
      </c>
      <c r="C1976" s="39">
        <v>-6.4944443446863422E-3</v>
      </c>
      <c r="D1976" s="83">
        <v>1.4000000000000002E-3</v>
      </c>
    </row>
    <row r="1977" spans="1:4" ht="12.5" x14ac:dyDescent="0.25">
      <c r="A1977" s="38">
        <v>44041</v>
      </c>
      <c r="B1977" s="1">
        <v>2020</v>
      </c>
      <c r="C1977" s="39">
        <v>1.2351783128253628E-2</v>
      </c>
      <c r="D1977" s="83">
        <v>1.3000000000000002E-3</v>
      </c>
    </row>
    <row r="1978" spans="1:4" ht="12.5" x14ac:dyDescent="0.25">
      <c r="A1978" s="38">
        <v>44042</v>
      </c>
      <c r="B1978" s="1">
        <v>2020</v>
      </c>
      <c r="C1978" s="39">
        <v>-3.7573107206831397E-3</v>
      </c>
      <c r="D1978" s="83">
        <v>1.1000000000000001E-3</v>
      </c>
    </row>
    <row r="1979" spans="1:4" ht="12.5" x14ac:dyDescent="0.25">
      <c r="A1979" s="38">
        <v>44043</v>
      </c>
      <c r="B1979" s="1">
        <v>2020</v>
      </c>
      <c r="C1979" s="39">
        <v>7.6411913923716676E-3</v>
      </c>
      <c r="D1979" s="83">
        <v>1.1000000000000001E-3</v>
      </c>
    </row>
    <row r="1980" spans="1:4" ht="12.5" x14ac:dyDescent="0.25">
      <c r="A1980" s="38">
        <v>44046</v>
      </c>
      <c r="B1980" s="1">
        <v>2020</v>
      </c>
      <c r="C1980" s="39">
        <v>7.1553658839056062E-3</v>
      </c>
      <c r="D1980" s="83">
        <v>1.1999999999999999E-3</v>
      </c>
    </row>
    <row r="1981" spans="1:4" ht="12.5" x14ac:dyDescent="0.25">
      <c r="A1981" s="38">
        <v>44047</v>
      </c>
      <c r="B1981" s="1">
        <v>2020</v>
      </c>
      <c r="C1981" s="39">
        <v>3.6054526780178501E-3</v>
      </c>
      <c r="D1981" s="83">
        <v>1.4000000000000002E-3</v>
      </c>
    </row>
    <row r="1982" spans="1:4" ht="12.5" x14ac:dyDescent="0.25">
      <c r="A1982" s="38">
        <v>44048</v>
      </c>
      <c r="B1982" s="1">
        <v>2020</v>
      </c>
      <c r="C1982" s="39">
        <v>6.4091575198012216E-3</v>
      </c>
      <c r="D1982" s="83">
        <v>1.1999999999999999E-3</v>
      </c>
    </row>
    <row r="1983" spans="1:4" ht="12.5" x14ac:dyDescent="0.25">
      <c r="A1983" s="38">
        <v>44049</v>
      </c>
      <c r="B1983" s="1">
        <v>2020</v>
      </c>
      <c r="C1983" s="39">
        <v>6.4071581324233757E-3</v>
      </c>
      <c r="D1983" s="83">
        <v>1.4000000000000002E-3</v>
      </c>
    </row>
    <row r="1984" spans="1:4" ht="12.5" x14ac:dyDescent="0.25">
      <c r="A1984" s="38">
        <v>44050</v>
      </c>
      <c r="B1984" s="1">
        <v>2020</v>
      </c>
      <c r="C1984" s="39">
        <v>6.3279428537303944E-4</v>
      </c>
      <c r="D1984" s="83">
        <v>1.4000000000000002E-3</v>
      </c>
    </row>
    <row r="1985" spans="1:4" ht="12.5" x14ac:dyDescent="0.25">
      <c r="A1985" s="38">
        <v>44053</v>
      </c>
      <c r="B1985" s="1">
        <v>2020</v>
      </c>
      <c r="C1985" s="39">
        <v>2.7384827334759297E-3</v>
      </c>
      <c r="D1985" s="83">
        <v>1.3000000000000002E-3</v>
      </c>
    </row>
    <row r="1986" spans="1:4" ht="12.5" x14ac:dyDescent="0.25">
      <c r="A1986" s="38">
        <v>44054</v>
      </c>
      <c r="B1986" s="1">
        <v>2020</v>
      </c>
      <c r="C1986" s="39">
        <v>-8.0010465432212886E-3</v>
      </c>
      <c r="D1986" s="83">
        <v>1.5E-3</v>
      </c>
    </row>
    <row r="1987" spans="1:4" ht="12.5" x14ac:dyDescent="0.25">
      <c r="A1987" s="38">
        <v>44055</v>
      </c>
      <c r="B1987" s="1">
        <v>2020</v>
      </c>
      <c r="C1987" s="39">
        <v>1.3899455827979215E-2</v>
      </c>
      <c r="D1987" s="83">
        <v>1.3000000000000002E-3</v>
      </c>
    </row>
    <row r="1988" spans="1:4" ht="12.5" x14ac:dyDescent="0.25">
      <c r="A1988" s="38">
        <v>44056</v>
      </c>
      <c r="B1988" s="1">
        <v>2020</v>
      </c>
      <c r="C1988" s="39">
        <v>-2.0492235227105187E-3</v>
      </c>
      <c r="D1988" s="83">
        <v>1.4000000000000002E-3</v>
      </c>
    </row>
    <row r="1989" spans="1:4" ht="12.5" x14ac:dyDescent="0.25">
      <c r="A1989" s="38">
        <v>44057</v>
      </c>
      <c r="B1989" s="1">
        <v>2020</v>
      </c>
      <c r="C1989" s="39">
        <v>-1.7194661396471121E-4</v>
      </c>
      <c r="D1989" s="83">
        <v>1.3000000000000002E-3</v>
      </c>
    </row>
    <row r="1990" spans="1:4" ht="12.5" x14ac:dyDescent="0.25">
      <c r="A1990" s="38">
        <v>44060</v>
      </c>
      <c r="B1990" s="1">
        <v>2020</v>
      </c>
      <c r="C1990" s="39">
        <v>2.7062093485908582E-3</v>
      </c>
      <c r="D1990" s="83">
        <v>1.3000000000000002E-3</v>
      </c>
    </row>
    <row r="1991" spans="1:4" ht="12.5" x14ac:dyDescent="0.25">
      <c r="A1991" s="38">
        <v>44061</v>
      </c>
      <c r="B1991" s="1">
        <v>2020</v>
      </c>
      <c r="C1991" s="39">
        <v>2.3007288895721292E-3</v>
      </c>
      <c r="D1991" s="83">
        <v>1.3000000000000002E-3</v>
      </c>
    </row>
    <row r="1992" spans="1:4" ht="12.5" x14ac:dyDescent="0.25">
      <c r="A1992" s="38">
        <v>44062</v>
      </c>
      <c r="B1992" s="1">
        <v>2020</v>
      </c>
      <c r="C1992" s="39">
        <v>-4.4141436389460408E-3</v>
      </c>
      <c r="D1992" s="83">
        <v>1.3000000000000002E-3</v>
      </c>
    </row>
    <row r="1993" spans="1:4" ht="12.5" x14ac:dyDescent="0.25">
      <c r="A1993" s="38">
        <v>44063</v>
      </c>
      <c r="B1993" s="1">
        <v>2020</v>
      </c>
      <c r="C1993" s="39">
        <v>3.1536808202811935E-3</v>
      </c>
      <c r="D1993" s="83">
        <v>1.1999999999999999E-3</v>
      </c>
    </row>
    <row r="1994" spans="1:4" ht="12.5" x14ac:dyDescent="0.25">
      <c r="A1994" s="38">
        <v>44064</v>
      </c>
      <c r="B1994" s="1">
        <v>2020</v>
      </c>
      <c r="C1994" s="39">
        <v>3.4352287393030465E-3</v>
      </c>
      <c r="D1994" s="83">
        <v>1.3000000000000002E-3</v>
      </c>
    </row>
    <row r="1995" spans="1:4" ht="12.5" x14ac:dyDescent="0.25">
      <c r="A1995" s="38">
        <v>44067</v>
      </c>
      <c r="B1995" s="1">
        <v>2020</v>
      </c>
      <c r="C1995" s="39">
        <v>9.9935809549321058E-3</v>
      </c>
      <c r="D1995" s="83">
        <v>1.4000000000000002E-3</v>
      </c>
    </row>
    <row r="1996" spans="1:4" ht="12.5" x14ac:dyDescent="0.25">
      <c r="A1996" s="38">
        <v>44068</v>
      </c>
      <c r="B1996" s="1">
        <v>2020</v>
      </c>
      <c r="C1996" s="39">
        <v>3.58987425339455E-3</v>
      </c>
      <c r="D1996" s="83">
        <v>1.3000000000000002E-3</v>
      </c>
    </row>
    <row r="1997" spans="1:4" ht="12.5" x14ac:dyDescent="0.25">
      <c r="A1997" s="38">
        <v>44069</v>
      </c>
      <c r="B1997" s="1">
        <v>2020</v>
      </c>
      <c r="C1997" s="39">
        <v>1.0144040989640822E-2</v>
      </c>
      <c r="D1997" s="83">
        <v>1.1999999999999999E-3</v>
      </c>
    </row>
    <row r="1998" spans="1:4" ht="12.5" x14ac:dyDescent="0.25">
      <c r="A1998" s="38">
        <v>44070</v>
      </c>
      <c r="B1998" s="1">
        <v>2020</v>
      </c>
      <c r="C1998" s="39">
        <v>1.6716264045830256E-3</v>
      </c>
      <c r="D1998" s="83">
        <v>1.3000000000000002E-3</v>
      </c>
    </row>
    <row r="1999" spans="1:4" ht="12.5" x14ac:dyDescent="0.25">
      <c r="A1999" s="38">
        <v>44071</v>
      </c>
      <c r="B1999" s="1">
        <v>2020</v>
      </c>
      <c r="C1999" s="39">
        <v>6.7100140785116896E-3</v>
      </c>
      <c r="D1999" s="83">
        <v>1.1999999999999999E-3</v>
      </c>
    </row>
    <row r="2000" spans="1:4" ht="12.5" x14ac:dyDescent="0.25">
      <c r="A2000" s="38">
        <v>44074</v>
      </c>
      <c r="B2000" s="1">
        <v>2020</v>
      </c>
      <c r="C2000" s="39">
        <v>-2.1973891312895358E-3</v>
      </c>
      <c r="D2000" s="83">
        <v>1.1999999999999999E-3</v>
      </c>
    </row>
    <row r="2001" spans="1:4" ht="12.5" x14ac:dyDescent="0.25">
      <c r="A2001" s="38">
        <v>44075</v>
      </c>
      <c r="B2001" s="1">
        <v>2020</v>
      </c>
      <c r="C2001" s="39">
        <v>7.496875851234013E-3</v>
      </c>
      <c r="D2001" s="83">
        <v>1.1999999999999999E-3</v>
      </c>
    </row>
    <row r="2002" spans="1:4" ht="12.5" x14ac:dyDescent="0.25">
      <c r="A2002" s="38">
        <v>44076</v>
      </c>
      <c r="B2002" s="1">
        <v>2020</v>
      </c>
      <c r="C2002" s="39">
        <v>1.5248997908235747E-2</v>
      </c>
      <c r="D2002" s="83">
        <v>1.3000000000000002E-3</v>
      </c>
    </row>
    <row r="2003" spans="1:4" ht="12.5" x14ac:dyDescent="0.25">
      <c r="A2003" s="38">
        <v>44077</v>
      </c>
      <c r="B2003" s="1">
        <v>2020</v>
      </c>
      <c r="C2003" s="39">
        <v>-3.5757586556313434E-2</v>
      </c>
      <c r="D2003" s="83">
        <v>1.1999999999999999E-3</v>
      </c>
    </row>
    <row r="2004" spans="1:4" ht="12.5" x14ac:dyDescent="0.25">
      <c r="A2004" s="38">
        <v>44078</v>
      </c>
      <c r="B2004" s="1">
        <v>2020</v>
      </c>
      <c r="C2004" s="39">
        <v>-8.1662523968659001E-3</v>
      </c>
      <c r="D2004" s="83">
        <v>1.3000000000000002E-3</v>
      </c>
    </row>
    <row r="2005" spans="1:4" ht="12.5" x14ac:dyDescent="0.25">
      <c r="A2005" s="38">
        <v>44082</v>
      </c>
      <c r="B2005" s="1">
        <v>2020</v>
      </c>
      <c r="C2005" s="39">
        <v>-2.8148866864058281E-2</v>
      </c>
      <c r="D2005" s="83">
        <v>1.5E-3</v>
      </c>
    </row>
    <row r="2006" spans="1:4" ht="12.5" x14ac:dyDescent="0.25">
      <c r="A2006" s="38">
        <v>44083</v>
      </c>
      <c r="B2006" s="1">
        <v>2020</v>
      </c>
      <c r="C2006" s="39">
        <v>1.9944798533671326E-2</v>
      </c>
      <c r="D2006" s="83">
        <v>1.4000000000000002E-3</v>
      </c>
    </row>
    <row r="2007" spans="1:4" ht="12.5" x14ac:dyDescent="0.25">
      <c r="A2007" s="38">
        <v>44084</v>
      </c>
      <c r="B2007" s="1">
        <v>2020</v>
      </c>
      <c r="C2007" s="39">
        <v>-1.774123987058698E-2</v>
      </c>
      <c r="D2007" s="83">
        <v>1.5E-3</v>
      </c>
    </row>
    <row r="2008" spans="1:4" ht="12.5" x14ac:dyDescent="0.25">
      <c r="A2008" s="38">
        <v>44085</v>
      </c>
      <c r="B2008" s="1">
        <v>2020</v>
      </c>
      <c r="C2008" s="39">
        <v>5.32921379765575E-4</v>
      </c>
      <c r="D2008" s="83">
        <v>1.3000000000000002E-3</v>
      </c>
    </row>
    <row r="2009" spans="1:4" ht="12.5" x14ac:dyDescent="0.25">
      <c r="A2009" s="38">
        <v>44088</v>
      </c>
      <c r="B2009" s="1">
        <v>2020</v>
      </c>
      <c r="C2009" s="39">
        <v>1.2661314711189059E-2</v>
      </c>
      <c r="D2009" s="83">
        <v>1.4000000000000002E-3</v>
      </c>
    </row>
    <row r="2010" spans="1:4" ht="12.5" x14ac:dyDescent="0.25">
      <c r="A2010" s="38">
        <v>44089</v>
      </c>
      <c r="B2010" s="1">
        <v>2020</v>
      </c>
      <c r="C2010" s="39">
        <v>5.2058118315071811E-3</v>
      </c>
      <c r="D2010" s="83">
        <v>1.3000000000000002E-3</v>
      </c>
    </row>
    <row r="2011" spans="1:4" ht="12.5" x14ac:dyDescent="0.25">
      <c r="A2011" s="38">
        <v>44090</v>
      </c>
      <c r="B2011" s="1">
        <v>2020</v>
      </c>
      <c r="C2011" s="39">
        <v>-4.6296583637453039E-3</v>
      </c>
      <c r="D2011" s="83">
        <v>1.1999999999999999E-3</v>
      </c>
    </row>
    <row r="2012" spans="1:4" ht="12.5" x14ac:dyDescent="0.25">
      <c r="A2012" s="38">
        <v>44091</v>
      </c>
      <c r="B2012" s="1">
        <v>2020</v>
      </c>
      <c r="C2012" s="39">
        <v>-8.4479553221299946E-3</v>
      </c>
      <c r="D2012" s="83">
        <v>1.1999999999999999E-3</v>
      </c>
    </row>
    <row r="2013" spans="1:4" ht="12.5" x14ac:dyDescent="0.25">
      <c r="A2013" s="38">
        <v>44092</v>
      </c>
      <c r="B2013" s="1">
        <v>2020</v>
      </c>
      <c r="C2013" s="39">
        <v>-1.1245565213035068E-2</v>
      </c>
      <c r="D2013" s="83">
        <v>1.3000000000000002E-3</v>
      </c>
    </row>
    <row r="2014" spans="1:4" ht="12.5" x14ac:dyDescent="0.25">
      <c r="A2014" s="38">
        <v>44095</v>
      </c>
      <c r="B2014" s="1">
        <v>2020</v>
      </c>
      <c r="C2014" s="39">
        <v>-1.1638590711243436E-2</v>
      </c>
      <c r="D2014" s="83">
        <v>1.1999999999999999E-3</v>
      </c>
    </row>
    <row r="2015" spans="1:4" ht="12.5" x14ac:dyDescent="0.25">
      <c r="A2015" s="38">
        <v>44096</v>
      </c>
      <c r="B2015" s="1">
        <v>2020</v>
      </c>
      <c r="C2015" s="39">
        <v>1.0463013638868866E-2</v>
      </c>
      <c r="D2015" s="83">
        <v>1.1999999999999999E-3</v>
      </c>
    </row>
    <row r="2016" spans="1:4" ht="12.5" x14ac:dyDescent="0.25">
      <c r="A2016" s="38">
        <v>44097</v>
      </c>
      <c r="B2016" s="1">
        <v>2020</v>
      </c>
      <c r="C2016" s="39">
        <v>-2.4007294161091854E-2</v>
      </c>
      <c r="D2016" s="83">
        <v>1.3000000000000002E-3</v>
      </c>
    </row>
    <row r="2017" spans="1:4" ht="12.5" x14ac:dyDescent="0.25">
      <c r="A2017" s="38">
        <v>44098</v>
      </c>
      <c r="B2017" s="1">
        <v>2020</v>
      </c>
      <c r="C2017" s="39">
        <v>2.9829543473573147E-3</v>
      </c>
      <c r="D2017" s="83">
        <v>1.1999999999999999E-3</v>
      </c>
    </row>
    <row r="2018" spans="1:4" ht="12.5" x14ac:dyDescent="0.25">
      <c r="A2018" s="38">
        <v>44099</v>
      </c>
      <c r="B2018" s="1">
        <v>2020</v>
      </c>
      <c r="C2018" s="39">
        <v>1.5850478138509476E-2</v>
      </c>
      <c r="D2018" s="83">
        <v>1.1999999999999999E-3</v>
      </c>
    </row>
    <row r="2019" spans="1:4" ht="12.5" x14ac:dyDescent="0.25">
      <c r="A2019" s="38">
        <v>44102</v>
      </c>
      <c r="B2019" s="1">
        <v>2020</v>
      </c>
      <c r="C2019" s="39">
        <v>1.5982150874003724E-2</v>
      </c>
      <c r="D2019" s="83">
        <v>1.1999999999999999E-3</v>
      </c>
    </row>
    <row r="2020" spans="1:4" ht="12.5" x14ac:dyDescent="0.25">
      <c r="A2020" s="38">
        <v>44103</v>
      </c>
      <c r="B2020" s="1">
        <v>2020</v>
      </c>
      <c r="C2020" s="39">
        <v>-4.8242447838090239E-3</v>
      </c>
      <c r="D2020" s="83">
        <v>1.1999999999999999E-3</v>
      </c>
    </row>
    <row r="2021" spans="1:4" ht="12.5" x14ac:dyDescent="0.25">
      <c r="A2021" s="38">
        <v>44104</v>
      </c>
      <c r="B2021" s="1">
        <v>2020</v>
      </c>
      <c r="C2021" s="39">
        <v>8.2198337849473339E-3</v>
      </c>
      <c r="D2021" s="83">
        <v>1.1999999999999999E-3</v>
      </c>
    </row>
    <row r="2022" spans="1:4" ht="12.5" x14ac:dyDescent="0.25">
      <c r="A2022" s="38">
        <v>44105</v>
      </c>
      <c r="B2022" s="1">
        <v>2020</v>
      </c>
      <c r="C2022" s="39">
        <v>5.2789351215227383E-3</v>
      </c>
      <c r="D2022" s="83">
        <v>1.1999999999999999E-3</v>
      </c>
    </row>
    <row r="2023" spans="1:4" ht="12.5" x14ac:dyDescent="0.25">
      <c r="A2023" s="38">
        <v>44106</v>
      </c>
      <c r="B2023" s="1">
        <v>2020</v>
      </c>
      <c r="C2023" s="39">
        <v>-9.6178021431822455E-3</v>
      </c>
      <c r="D2023" s="83">
        <v>1.1999999999999999E-3</v>
      </c>
    </row>
    <row r="2024" spans="1:4" ht="12.5" x14ac:dyDescent="0.25">
      <c r="A2024" s="38">
        <v>44109</v>
      </c>
      <c r="B2024" s="1">
        <v>2020</v>
      </c>
      <c r="C2024" s="39">
        <v>1.7815885301177808E-2</v>
      </c>
      <c r="D2024" s="83">
        <v>1.1999999999999999E-3</v>
      </c>
    </row>
    <row r="2025" spans="1:4" ht="12.5" x14ac:dyDescent="0.25">
      <c r="A2025" s="38">
        <v>44110</v>
      </c>
      <c r="B2025" s="1">
        <v>2020</v>
      </c>
      <c r="C2025" s="39">
        <v>-1.4086778930182592E-2</v>
      </c>
      <c r="D2025" s="83">
        <v>1.4000000000000002E-3</v>
      </c>
    </row>
    <row r="2026" spans="1:4" ht="12.5" x14ac:dyDescent="0.25">
      <c r="A2026" s="38">
        <v>44111</v>
      </c>
      <c r="B2026" s="1">
        <v>2020</v>
      </c>
      <c r="C2026" s="39">
        <v>1.725604732087949E-2</v>
      </c>
      <c r="D2026" s="83">
        <v>1.3000000000000002E-3</v>
      </c>
    </row>
    <row r="2027" spans="1:4" ht="12.5" x14ac:dyDescent="0.25">
      <c r="A2027" s="38">
        <v>44112</v>
      </c>
      <c r="B2027" s="1">
        <v>2020</v>
      </c>
      <c r="C2027" s="39">
        <v>7.9752486424442184E-3</v>
      </c>
      <c r="D2027" s="83">
        <v>1.3000000000000002E-3</v>
      </c>
    </row>
    <row r="2028" spans="1:4" ht="12.5" x14ac:dyDescent="0.25">
      <c r="A2028" s="38">
        <v>44113</v>
      </c>
      <c r="B2028" s="1">
        <v>2020</v>
      </c>
      <c r="C2028" s="39">
        <v>8.7522728093486473E-3</v>
      </c>
      <c r="D2028" s="83">
        <v>1.5E-3</v>
      </c>
    </row>
    <row r="2029" spans="1:4" ht="12.5" x14ac:dyDescent="0.25">
      <c r="A2029" s="38">
        <v>44117</v>
      </c>
      <c r="B2029" s="1">
        <v>2020</v>
      </c>
      <c r="C2029" s="39">
        <v>-6.3268804537488111E-3</v>
      </c>
      <c r="D2029" s="83">
        <v>1.3000000000000002E-3</v>
      </c>
    </row>
    <row r="2030" spans="1:4" ht="12.5" x14ac:dyDescent="0.25">
      <c r="A2030" s="38">
        <v>44118</v>
      </c>
      <c r="B2030" s="1">
        <v>2020</v>
      </c>
      <c r="C2030" s="39">
        <v>-6.6451691550408936E-3</v>
      </c>
      <c r="D2030" s="83">
        <v>1.3000000000000002E-3</v>
      </c>
    </row>
    <row r="2031" spans="1:4" ht="12.5" x14ac:dyDescent="0.25">
      <c r="A2031" s="38">
        <v>44119</v>
      </c>
      <c r="B2031" s="1">
        <v>2020</v>
      </c>
      <c r="C2031" s="39">
        <v>-1.5289711398439405E-3</v>
      </c>
      <c r="D2031" s="83">
        <v>1.1999999999999999E-3</v>
      </c>
    </row>
    <row r="2032" spans="1:4" ht="12.5" x14ac:dyDescent="0.25">
      <c r="A2032" s="38">
        <v>44120</v>
      </c>
      <c r="B2032" s="1">
        <v>2020</v>
      </c>
      <c r="C2032" s="39">
        <v>1.3491886946954788E-4</v>
      </c>
      <c r="D2032" s="83">
        <v>1.1999999999999999E-3</v>
      </c>
    </row>
    <row r="2033" spans="1:4" ht="12.5" x14ac:dyDescent="0.25">
      <c r="A2033" s="38">
        <v>44123</v>
      </c>
      <c r="B2033" s="1">
        <v>2020</v>
      </c>
      <c r="C2033" s="39">
        <v>-1.6464623898632638E-2</v>
      </c>
      <c r="D2033" s="83">
        <v>1.3000000000000002E-3</v>
      </c>
    </row>
    <row r="2034" spans="1:4" ht="12.5" x14ac:dyDescent="0.25">
      <c r="A2034" s="38">
        <v>44124</v>
      </c>
      <c r="B2034" s="1">
        <v>2020</v>
      </c>
      <c r="C2034" s="39">
        <v>4.7161384872977134E-3</v>
      </c>
      <c r="D2034" s="83">
        <v>1.3000000000000002E-3</v>
      </c>
    </row>
    <row r="2035" spans="1:4" ht="12.5" x14ac:dyDescent="0.25">
      <c r="A2035" s="38">
        <v>44125</v>
      </c>
      <c r="B2035" s="1">
        <v>2020</v>
      </c>
      <c r="C2035" s="39">
        <v>-2.1980970313859494E-3</v>
      </c>
      <c r="D2035" s="83">
        <v>1.3000000000000002E-3</v>
      </c>
    </row>
    <row r="2036" spans="1:4" ht="12.5" x14ac:dyDescent="0.25">
      <c r="A2036" s="38">
        <v>44126</v>
      </c>
      <c r="B2036" s="1">
        <v>2020</v>
      </c>
      <c r="C2036" s="39">
        <v>5.2053738863262616E-3</v>
      </c>
      <c r="D2036" s="83">
        <v>1.3000000000000002E-3</v>
      </c>
    </row>
    <row r="2037" spans="1:4" ht="12.5" x14ac:dyDescent="0.25">
      <c r="A2037" s="38">
        <v>44127</v>
      </c>
      <c r="B2037" s="1">
        <v>2020</v>
      </c>
      <c r="C2037" s="39">
        <v>3.4398664911297477E-3</v>
      </c>
      <c r="D2037" s="83">
        <v>1.1999999999999999E-3</v>
      </c>
    </row>
    <row r="2038" spans="1:4" ht="12.5" x14ac:dyDescent="0.25">
      <c r="A2038" s="38">
        <v>44130</v>
      </c>
      <c r="B2038" s="1">
        <v>2020</v>
      </c>
      <c r="C2038" s="39">
        <v>-1.8764495369547173E-2</v>
      </c>
      <c r="D2038" s="83">
        <v>1.1999999999999999E-3</v>
      </c>
    </row>
    <row r="2039" spans="1:4" ht="12.5" x14ac:dyDescent="0.25">
      <c r="A2039" s="38">
        <v>44131</v>
      </c>
      <c r="B2039" s="1">
        <v>2020</v>
      </c>
      <c r="C2039" s="39">
        <v>-3.0301938037524704E-3</v>
      </c>
      <c r="D2039" s="83">
        <v>1.1999999999999999E-3</v>
      </c>
    </row>
    <row r="2040" spans="1:4" ht="12.5" x14ac:dyDescent="0.25">
      <c r="A2040" s="38">
        <v>44132</v>
      </c>
      <c r="B2040" s="1">
        <v>2020</v>
      </c>
      <c r="C2040" s="39">
        <v>-3.5925571226008889E-2</v>
      </c>
      <c r="D2040" s="83">
        <v>1.1999999999999999E-3</v>
      </c>
    </row>
    <row r="2041" spans="1:4" ht="12.5" x14ac:dyDescent="0.25">
      <c r="A2041" s="38">
        <v>44133</v>
      </c>
      <c r="B2041" s="1">
        <v>2020</v>
      </c>
      <c r="C2041" s="39">
        <v>1.18765014438055E-2</v>
      </c>
      <c r="D2041" s="83">
        <v>1.1999999999999999E-3</v>
      </c>
    </row>
    <row r="2042" spans="1:4" ht="12.5" x14ac:dyDescent="0.25">
      <c r="A2042" s="38">
        <v>44134</v>
      </c>
      <c r="B2042" s="1">
        <v>2020</v>
      </c>
      <c r="C2042" s="39">
        <v>-1.2203669046735501E-2</v>
      </c>
      <c r="D2042" s="83">
        <v>1.3000000000000002E-3</v>
      </c>
    </row>
    <row r="2043" spans="1:4" ht="12.5" x14ac:dyDescent="0.25">
      <c r="A2043" s="38">
        <v>44137</v>
      </c>
      <c r="B2043" s="1">
        <v>2020</v>
      </c>
      <c r="C2043" s="39">
        <v>1.2242941894852779E-2</v>
      </c>
      <c r="D2043" s="83">
        <v>1.3000000000000002E-3</v>
      </c>
    </row>
    <row r="2044" spans="1:4" ht="12.5" x14ac:dyDescent="0.25">
      <c r="A2044" s="38">
        <v>44138</v>
      </c>
      <c r="B2044" s="1">
        <v>2020</v>
      </c>
      <c r="C2044" s="39">
        <v>1.7642760820758659E-2</v>
      </c>
      <c r="D2044" s="83">
        <v>1.4000000000000002E-3</v>
      </c>
    </row>
    <row r="2045" spans="1:4" ht="12.5" x14ac:dyDescent="0.25">
      <c r="A2045" s="38">
        <v>44139</v>
      </c>
      <c r="B2045" s="1">
        <v>2020</v>
      </c>
      <c r="C2045" s="39">
        <v>2.1807516584335981E-2</v>
      </c>
      <c r="D2045" s="83">
        <v>1.1999999999999999E-3</v>
      </c>
    </row>
    <row r="2046" spans="1:4" ht="12.5" x14ac:dyDescent="0.25">
      <c r="A2046" s="38">
        <v>44140</v>
      </c>
      <c r="B2046" s="1">
        <v>2020</v>
      </c>
      <c r="C2046" s="39">
        <v>1.9273262670013912E-2</v>
      </c>
      <c r="D2046" s="83">
        <v>1.1999999999999999E-3</v>
      </c>
    </row>
    <row r="2047" spans="1:4" ht="12.5" x14ac:dyDescent="0.25">
      <c r="A2047" s="38">
        <v>44141</v>
      </c>
      <c r="B2047" s="1">
        <v>2020</v>
      </c>
      <c r="C2047" s="39">
        <v>-2.8775379869741254E-4</v>
      </c>
      <c r="D2047" s="83">
        <v>1.1999999999999999E-3</v>
      </c>
    </row>
    <row r="2048" spans="1:4" ht="12.5" x14ac:dyDescent="0.25">
      <c r="A2048" s="38">
        <v>44144</v>
      </c>
      <c r="B2048" s="1">
        <v>2020</v>
      </c>
      <c r="C2048" s="39">
        <v>1.1631958050304203E-2</v>
      </c>
      <c r="D2048" s="83">
        <v>1.1999999999999999E-3</v>
      </c>
    </row>
    <row r="2049" spans="1:4" ht="12.5" x14ac:dyDescent="0.25">
      <c r="A2049" s="38">
        <v>44145</v>
      </c>
      <c r="B2049" s="1">
        <v>2020</v>
      </c>
      <c r="C2049" s="39">
        <v>-1.4007834839128777E-3</v>
      </c>
      <c r="D2049" s="83">
        <v>1.1999999999999999E-3</v>
      </c>
    </row>
    <row r="2050" spans="1:4" ht="12.5" x14ac:dyDescent="0.25">
      <c r="A2050" s="38">
        <v>44147</v>
      </c>
      <c r="B2050" s="1">
        <v>2020</v>
      </c>
      <c r="C2050" s="39">
        <v>-1.0028678908945363E-2</v>
      </c>
      <c r="D2050" s="83">
        <v>1.3000000000000002E-3</v>
      </c>
    </row>
    <row r="2051" spans="1:4" ht="12.5" x14ac:dyDescent="0.25">
      <c r="A2051" s="38">
        <v>44148</v>
      </c>
      <c r="B2051" s="1">
        <v>2020</v>
      </c>
      <c r="C2051" s="39">
        <v>1.3518576706374859E-2</v>
      </c>
      <c r="D2051" s="83">
        <v>1.1999999999999999E-3</v>
      </c>
    </row>
    <row r="2052" spans="1:4" ht="12.5" x14ac:dyDescent="0.25">
      <c r="A2052" s="38">
        <v>44151</v>
      </c>
      <c r="B2052" s="1">
        <v>2020</v>
      </c>
      <c r="C2052" s="39">
        <v>1.1580731916656505E-2</v>
      </c>
      <c r="D2052" s="83">
        <v>1.1999999999999999E-3</v>
      </c>
    </row>
    <row r="2053" spans="1:4" ht="12.5" x14ac:dyDescent="0.25">
      <c r="A2053" s="38">
        <v>44152</v>
      </c>
      <c r="B2053" s="1">
        <v>2020</v>
      </c>
      <c r="C2053" s="39">
        <v>-4.8034761341036901E-3</v>
      </c>
      <c r="D2053" s="83">
        <v>1.1999999999999999E-3</v>
      </c>
    </row>
    <row r="2054" spans="1:4" ht="12.5" x14ac:dyDescent="0.25">
      <c r="A2054" s="38">
        <v>44153</v>
      </c>
      <c r="B2054" s="1">
        <v>2020</v>
      </c>
      <c r="C2054" s="39">
        <v>-1.1631213479601318E-2</v>
      </c>
      <c r="D2054" s="83">
        <v>1.1000000000000001E-3</v>
      </c>
    </row>
    <row r="2055" spans="1:4" ht="12.5" x14ac:dyDescent="0.25">
      <c r="A2055" s="38">
        <v>44154</v>
      </c>
      <c r="B2055" s="1">
        <v>2020</v>
      </c>
      <c r="C2055" s="39">
        <v>3.9386539225387159E-3</v>
      </c>
      <c r="D2055" s="83">
        <v>1.1000000000000001E-3</v>
      </c>
    </row>
    <row r="2056" spans="1:4" ht="12.5" x14ac:dyDescent="0.25">
      <c r="A2056" s="38">
        <v>44155</v>
      </c>
      <c r="B2056" s="1">
        <v>2020</v>
      </c>
      <c r="C2056" s="39">
        <v>-6.8157156362698918E-3</v>
      </c>
      <c r="D2056" s="83">
        <v>1.1000000000000001E-3</v>
      </c>
    </row>
    <row r="2057" spans="1:4" ht="12.5" x14ac:dyDescent="0.25">
      <c r="A2057" s="38">
        <v>44158</v>
      </c>
      <c r="B2057" s="1">
        <v>2020</v>
      </c>
      <c r="C2057" s="39">
        <v>5.6200945950578216E-3</v>
      </c>
      <c r="D2057" s="83">
        <v>1E-3</v>
      </c>
    </row>
    <row r="2058" spans="1:4" ht="12.5" x14ac:dyDescent="0.25">
      <c r="A2058" s="38">
        <v>44159</v>
      </c>
      <c r="B2058" s="1">
        <v>2020</v>
      </c>
      <c r="C2058" s="39">
        <v>1.6032507557285768E-2</v>
      </c>
      <c r="D2058" s="83">
        <v>1.1000000000000001E-3</v>
      </c>
    </row>
    <row r="2059" spans="1:4" ht="12.5" x14ac:dyDescent="0.25">
      <c r="A2059" s="38">
        <v>44160</v>
      </c>
      <c r="B2059" s="1">
        <v>2020</v>
      </c>
      <c r="C2059" s="39">
        <v>-1.5856720266289198E-3</v>
      </c>
      <c r="D2059" s="83">
        <v>1.1000000000000001E-3</v>
      </c>
    </row>
    <row r="2060" spans="1:4" ht="12.5" x14ac:dyDescent="0.25">
      <c r="A2060" s="38">
        <v>44162</v>
      </c>
      <c r="B2060" s="1">
        <v>2020</v>
      </c>
      <c r="C2060" s="39">
        <v>2.3940572799516376E-3</v>
      </c>
      <c r="D2060" s="83">
        <v>1.1000000000000001E-3</v>
      </c>
    </row>
    <row r="2061" spans="1:4" ht="12.5" x14ac:dyDescent="0.25">
      <c r="A2061" s="38">
        <v>44165</v>
      </c>
      <c r="B2061" s="1">
        <v>2020</v>
      </c>
      <c r="C2061" s="39">
        <v>-4.6060814384970977E-3</v>
      </c>
      <c r="D2061" s="83">
        <v>1.1000000000000001E-3</v>
      </c>
    </row>
    <row r="2062" spans="1:4" ht="12.5" x14ac:dyDescent="0.25">
      <c r="A2062" s="38">
        <v>44166</v>
      </c>
      <c r="B2062" s="1">
        <v>2020</v>
      </c>
      <c r="C2062" s="39">
        <v>1.1208121636017976E-2</v>
      </c>
      <c r="D2062" s="83">
        <v>1.1999999999999999E-3</v>
      </c>
    </row>
    <row r="2063" spans="1:4" ht="12.5" x14ac:dyDescent="0.25">
      <c r="A2063" s="38">
        <v>44167</v>
      </c>
      <c r="B2063" s="1">
        <v>2020</v>
      </c>
      <c r="C2063" s="39">
        <v>1.7895485348597621E-3</v>
      </c>
      <c r="D2063" s="83">
        <v>1.1000000000000001E-3</v>
      </c>
    </row>
    <row r="2064" spans="1:4" ht="12.5" x14ac:dyDescent="0.25">
      <c r="A2064" s="38">
        <v>44168</v>
      </c>
      <c r="B2064" s="1">
        <v>2020</v>
      </c>
      <c r="C2064" s="39">
        <v>-6.2434142870242462E-4</v>
      </c>
      <c r="D2064" s="83">
        <v>1E-3</v>
      </c>
    </row>
    <row r="2065" spans="1:4" ht="12.5" x14ac:dyDescent="0.25">
      <c r="A2065" s="38">
        <v>44169</v>
      </c>
      <c r="B2065" s="1">
        <v>2020</v>
      </c>
      <c r="C2065" s="39">
        <v>8.7974240454147031E-3</v>
      </c>
      <c r="D2065" s="83">
        <v>1.1000000000000001E-3</v>
      </c>
    </row>
    <row r="2066" spans="1:4" ht="12.5" x14ac:dyDescent="0.25">
      <c r="A2066" s="38">
        <v>44172</v>
      </c>
      <c r="B2066" s="1">
        <v>2020</v>
      </c>
      <c r="C2066" s="39">
        <v>-1.9374711787083175E-3</v>
      </c>
      <c r="D2066" s="83">
        <v>1E-3</v>
      </c>
    </row>
    <row r="2067" spans="1:4" ht="12.5" x14ac:dyDescent="0.25">
      <c r="A2067" s="38">
        <v>44173</v>
      </c>
      <c r="B2067" s="1">
        <v>2020</v>
      </c>
      <c r="C2067" s="39">
        <v>2.7832605897471193E-3</v>
      </c>
      <c r="D2067" s="83">
        <v>1E-3</v>
      </c>
    </row>
    <row r="2068" spans="1:4" ht="12.5" x14ac:dyDescent="0.25">
      <c r="A2068" s="38">
        <v>44174</v>
      </c>
      <c r="B2068" s="1">
        <v>2020</v>
      </c>
      <c r="C2068" s="39">
        <v>-7.9809835607026966E-3</v>
      </c>
      <c r="D2068" s="83">
        <v>1E-3</v>
      </c>
    </row>
    <row r="2069" spans="1:4" ht="12.5" x14ac:dyDescent="0.25">
      <c r="A2069" s="38">
        <v>44175</v>
      </c>
      <c r="B2069" s="1">
        <v>2020</v>
      </c>
      <c r="C2069" s="39">
        <v>-1.2859425386560199E-3</v>
      </c>
      <c r="D2069" s="83">
        <v>1E-3</v>
      </c>
    </row>
    <row r="2070" spans="1:4" ht="12.5" x14ac:dyDescent="0.25">
      <c r="A2070" s="38">
        <v>44176</v>
      </c>
      <c r="B2070" s="1">
        <v>2020</v>
      </c>
      <c r="C2070" s="39">
        <v>-1.2657607983834493E-3</v>
      </c>
      <c r="D2070" s="83">
        <v>1E-3</v>
      </c>
    </row>
    <row r="2071" spans="1:4" ht="12.5" x14ac:dyDescent="0.25">
      <c r="A2071" s="38">
        <v>44179</v>
      </c>
      <c r="B2071" s="1">
        <v>2020</v>
      </c>
      <c r="C2071" s="39">
        <v>-4.3687962305264194E-3</v>
      </c>
      <c r="D2071" s="83">
        <v>1E-3</v>
      </c>
    </row>
    <row r="2072" spans="1:4" ht="12.5" x14ac:dyDescent="0.25">
      <c r="A2072" s="38">
        <v>44180</v>
      </c>
      <c r="B2072" s="1">
        <v>2020</v>
      </c>
      <c r="C2072" s="39">
        <v>1.2838447626446777E-2</v>
      </c>
      <c r="D2072" s="83">
        <v>8.9999999999999998E-4</v>
      </c>
    </row>
    <row r="2073" spans="1:4" ht="12.5" x14ac:dyDescent="0.25">
      <c r="A2073" s="38">
        <v>44181</v>
      </c>
      <c r="B2073" s="1">
        <v>2020</v>
      </c>
      <c r="C2073" s="39">
        <v>1.7712784469306416E-3</v>
      </c>
      <c r="D2073" s="83">
        <v>8.9999999999999998E-4</v>
      </c>
    </row>
    <row r="2074" spans="1:4" ht="12.5" x14ac:dyDescent="0.25">
      <c r="A2074" s="38">
        <v>44182</v>
      </c>
      <c r="B2074" s="1">
        <v>2020</v>
      </c>
      <c r="C2074" s="39">
        <v>5.7411269476310561E-3</v>
      </c>
      <c r="D2074" s="83">
        <v>8.9999999999999998E-4</v>
      </c>
    </row>
    <row r="2075" spans="1:4" ht="12.5" x14ac:dyDescent="0.25">
      <c r="A2075" s="38">
        <v>44183</v>
      </c>
      <c r="B2075" s="1">
        <v>2020</v>
      </c>
      <c r="C2075" s="39">
        <v>-3.5172785050231921E-3</v>
      </c>
      <c r="D2075" s="83">
        <v>8.9999999999999998E-4</v>
      </c>
    </row>
    <row r="2076" spans="1:4" ht="12.5" x14ac:dyDescent="0.25">
      <c r="A2076" s="38">
        <v>44186</v>
      </c>
      <c r="B2076" s="1">
        <v>2020</v>
      </c>
      <c r="C2076" s="39">
        <v>-3.913931036978114E-3</v>
      </c>
      <c r="D2076" s="83">
        <v>8.9999999999999998E-4</v>
      </c>
    </row>
    <row r="2077" spans="1:4" ht="12.5" x14ac:dyDescent="0.25">
      <c r="A2077" s="38">
        <v>44187</v>
      </c>
      <c r="B2077" s="1">
        <v>2020</v>
      </c>
      <c r="C2077" s="39">
        <v>-2.0752684841428568E-3</v>
      </c>
      <c r="D2077" s="83">
        <v>8.9999999999999998E-4</v>
      </c>
    </row>
    <row r="2078" spans="1:4" ht="12.5" x14ac:dyDescent="0.25">
      <c r="A2078" s="38">
        <v>44188</v>
      </c>
      <c r="B2078" s="1">
        <v>2020</v>
      </c>
      <c r="C2078" s="39">
        <v>7.4553327379252537E-4</v>
      </c>
      <c r="D2078" s="83">
        <v>8.9999999999999998E-4</v>
      </c>
    </row>
    <row r="2079" spans="1:4" ht="12.5" x14ac:dyDescent="0.25">
      <c r="A2079" s="38">
        <v>44189</v>
      </c>
      <c r="B2079" s="1">
        <v>2020</v>
      </c>
      <c r="C2079" s="39">
        <v>3.5303368029281483E-3</v>
      </c>
      <c r="D2079" s="83">
        <v>1E-3</v>
      </c>
    </row>
    <row r="2080" spans="1:4" ht="12.5" x14ac:dyDescent="0.25">
      <c r="A2080" s="38">
        <v>44193</v>
      </c>
      <c r="B2080" s="1">
        <v>2020</v>
      </c>
      <c r="C2080" s="39">
        <v>8.6846946033693542E-3</v>
      </c>
      <c r="D2080" s="83">
        <v>1.1000000000000001E-3</v>
      </c>
    </row>
    <row r="2081" spans="1:4" ht="12.5" x14ac:dyDescent="0.25">
      <c r="A2081" s="38">
        <v>44194</v>
      </c>
      <c r="B2081" s="1">
        <v>2020</v>
      </c>
      <c r="C2081" s="39">
        <v>-2.2298465500115035E-3</v>
      </c>
      <c r="D2081" s="83">
        <v>1.1000000000000001E-3</v>
      </c>
    </row>
    <row r="2082" spans="1:4" ht="12.5" x14ac:dyDescent="0.25">
      <c r="A2082" s="38">
        <v>44195</v>
      </c>
      <c r="B2082" s="1">
        <v>2020</v>
      </c>
      <c r="C2082" s="39">
        <v>1.3406481091209083E-3</v>
      </c>
      <c r="D2082" s="83">
        <v>1.1999999999999999E-3</v>
      </c>
    </row>
    <row r="2083" spans="1:4" ht="12.5" x14ac:dyDescent="0.25">
      <c r="A2083" s="38">
        <v>44196</v>
      </c>
      <c r="B2083" s="1">
        <v>2020</v>
      </c>
      <c r="C2083" s="39">
        <v>6.4181969787920831E-3</v>
      </c>
      <c r="D2083" s="83">
        <v>1E-3</v>
      </c>
    </row>
    <row r="2084" spans="1:4" ht="12.5" x14ac:dyDescent="0.25">
      <c r="A2084" s="38">
        <v>44200</v>
      </c>
      <c r="B2084" s="1">
        <v>2021</v>
      </c>
      <c r="C2084" s="39">
        <v>-1.4864718123372964E-2</v>
      </c>
      <c r="D2084" s="83">
        <v>1E-3</v>
      </c>
    </row>
    <row r="2085" spans="1:4" ht="12.5" x14ac:dyDescent="0.25">
      <c r="A2085" s="38">
        <v>44201</v>
      </c>
      <c r="B2085" s="1">
        <v>2021</v>
      </c>
      <c r="C2085" s="39">
        <v>7.0575761707220575E-3</v>
      </c>
      <c r="D2085" s="83">
        <v>1E-3</v>
      </c>
    </row>
    <row r="2086" spans="1:4" ht="12.5" x14ac:dyDescent="0.25">
      <c r="A2086" s="38">
        <v>44202</v>
      </c>
      <c r="B2086" s="1">
        <v>2021</v>
      </c>
      <c r="C2086" s="39">
        <v>5.6936608662176199E-3</v>
      </c>
      <c r="D2086" s="83">
        <v>1.1000000000000001E-3</v>
      </c>
    </row>
    <row r="2087" spans="1:4" ht="12.5" x14ac:dyDescent="0.25">
      <c r="A2087" s="38">
        <v>44203</v>
      </c>
      <c r="B2087" s="1">
        <v>2021</v>
      </c>
      <c r="C2087" s="39">
        <v>1.4738221178340893E-2</v>
      </c>
      <c r="D2087" s="83">
        <v>1.1000000000000001E-3</v>
      </c>
    </row>
    <row r="2088" spans="1:4" ht="12.5" x14ac:dyDescent="0.25">
      <c r="A2088" s="38">
        <v>44204</v>
      </c>
      <c r="B2088" s="1">
        <v>2021</v>
      </c>
      <c r="C2088" s="39">
        <v>5.4768655361056894E-3</v>
      </c>
      <c r="D2088" s="83">
        <v>1E-3</v>
      </c>
    </row>
    <row r="2089" spans="1:4" ht="12.5" x14ac:dyDescent="0.25">
      <c r="A2089" s="38">
        <v>44207</v>
      </c>
      <c r="B2089" s="1">
        <v>2021</v>
      </c>
      <c r="C2089" s="39">
        <v>-6.5763737616643747E-3</v>
      </c>
      <c r="D2089" s="83">
        <v>1E-3</v>
      </c>
    </row>
    <row r="2090" spans="1:4" ht="12.5" x14ac:dyDescent="0.25">
      <c r="A2090" s="38">
        <v>44208</v>
      </c>
      <c r="B2090" s="1">
        <v>2021</v>
      </c>
      <c r="C2090" s="39">
        <v>4.1574571696605784E-4</v>
      </c>
      <c r="D2090" s="83">
        <v>1.1000000000000001E-3</v>
      </c>
    </row>
    <row r="2091" spans="1:4" ht="12.5" x14ac:dyDescent="0.25">
      <c r="A2091" s="38">
        <v>44209</v>
      </c>
      <c r="B2091" s="1">
        <v>2021</v>
      </c>
      <c r="C2091" s="39">
        <v>2.2730179027713113E-3</v>
      </c>
      <c r="D2091" s="83">
        <v>1.1999999999999999E-3</v>
      </c>
    </row>
    <row r="2092" spans="1:4" ht="12.5" x14ac:dyDescent="0.25">
      <c r="A2092" s="38">
        <v>44210</v>
      </c>
      <c r="B2092" s="1">
        <v>2021</v>
      </c>
      <c r="C2092" s="39">
        <v>-3.7605002910535887E-3</v>
      </c>
      <c r="D2092" s="83">
        <v>1E-3</v>
      </c>
    </row>
    <row r="2093" spans="1:4" ht="12.5" x14ac:dyDescent="0.25">
      <c r="A2093" s="38">
        <v>44211</v>
      </c>
      <c r="B2093" s="1">
        <v>2021</v>
      </c>
      <c r="C2093" s="39">
        <v>-7.2159905065941393E-3</v>
      </c>
      <c r="D2093" s="83">
        <v>1E-3</v>
      </c>
    </row>
    <row r="2094" spans="1:4" ht="12.5" x14ac:dyDescent="0.25">
      <c r="A2094" s="38">
        <v>44215</v>
      </c>
      <c r="B2094" s="1">
        <v>2021</v>
      </c>
      <c r="C2094" s="39">
        <v>8.1034807715100084E-3</v>
      </c>
      <c r="D2094" s="83">
        <v>1E-3</v>
      </c>
    </row>
    <row r="2095" spans="1:4" ht="12.5" x14ac:dyDescent="0.25">
      <c r="A2095" s="38">
        <v>44216</v>
      </c>
      <c r="B2095" s="1">
        <v>2021</v>
      </c>
      <c r="C2095" s="39">
        <v>1.3839368887685784E-2</v>
      </c>
      <c r="D2095" s="83">
        <v>1E-3</v>
      </c>
    </row>
    <row r="2096" spans="1:4" ht="12.5" x14ac:dyDescent="0.25">
      <c r="A2096" s="38">
        <v>44217</v>
      </c>
      <c r="B2096" s="1">
        <v>2021</v>
      </c>
      <c r="C2096" s="39">
        <v>3.1668077285579088E-4</v>
      </c>
      <c r="D2096" s="83">
        <v>1E-3</v>
      </c>
    </row>
    <row r="2097" spans="1:4" ht="12.5" x14ac:dyDescent="0.25">
      <c r="A2097" s="38">
        <v>44218</v>
      </c>
      <c r="B2097" s="1">
        <v>2021</v>
      </c>
      <c r="C2097" s="39">
        <v>-3.0151272949282431E-3</v>
      </c>
      <c r="D2097" s="83">
        <v>1E-3</v>
      </c>
    </row>
    <row r="2098" spans="1:4" ht="12.5" x14ac:dyDescent="0.25">
      <c r="A2098" s="38">
        <v>44221</v>
      </c>
      <c r="B2098" s="1">
        <v>2021</v>
      </c>
      <c r="C2098" s="39">
        <v>3.609282023548102E-3</v>
      </c>
      <c r="D2098" s="83">
        <v>1E-3</v>
      </c>
    </row>
    <row r="2099" spans="1:4" ht="12.5" x14ac:dyDescent="0.25">
      <c r="A2099" s="38">
        <v>44222</v>
      </c>
      <c r="B2099" s="1">
        <v>2021</v>
      </c>
      <c r="C2099" s="39">
        <v>-1.4899457394751568E-3</v>
      </c>
      <c r="D2099" s="83">
        <v>8.9999999999999998E-4</v>
      </c>
    </row>
    <row r="2100" spans="1:4" ht="12.5" x14ac:dyDescent="0.25">
      <c r="A2100" s="38">
        <v>44223</v>
      </c>
      <c r="B2100" s="1">
        <v>2021</v>
      </c>
      <c r="C2100" s="39">
        <v>-2.601328989204868E-2</v>
      </c>
      <c r="D2100" s="83">
        <v>8.9999999999999998E-4</v>
      </c>
    </row>
    <row r="2101" spans="1:4" ht="12.5" x14ac:dyDescent="0.25">
      <c r="A2101" s="38">
        <v>44224</v>
      </c>
      <c r="B2101" s="1">
        <v>2021</v>
      </c>
      <c r="C2101" s="39">
        <v>9.7133349275994544E-3</v>
      </c>
      <c r="D2101" s="83">
        <v>8.0000000000000004E-4</v>
      </c>
    </row>
    <row r="2102" spans="1:4" ht="12.5" x14ac:dyDescent="0.25">
      <c r="A2102" s="38">
        <v>44225</v>
      </c>
      <c r="B2102" s="1">
        <v>2021</v>
      </c>
      <c r="C2102" s="39">
        <v>-1.9500405967127862E-2</v>
      </c>
      <c r="D2102" s="83">
        <v>1E-3</v>
      </c>
    </row>
    <row r="2103" spans="1:4" ht="12.5" x14ac:dyDescent="0.25">
      <c r="A2103" s="38">
        <v>44228</v>
      </c>
      <c r="B2103" s="1">
        <v>2021</v>
      </c>
      <c r="C2103" s="39">
        <v>1.5924269140718334E-2</v>
      </c>
      <c r="D2103" s="83">
        <v>8.0000000000000004E-4</v>
      </c>
    </row>
    <row r="2104" spans="1:4" ht="12.5" x14ac:dyDescent="0.25">
      <c r="A2104" s="38">
        <v>44229</v>
      </c>
      <c r="B2104" s="1">
        <v>2021</v>
      </c>
      <c r="C2104" s="39">
        <v>1.3802541965649213E-2</v>
      </c>
      <c r="D2104" s="83">
        <v>8.0000000000000004E-4</v>
      </c>
    </row>
    <row r="2105" spans="1:4" ht="12.5" x14ac:dyDescent="0.25">
      <c r="A2105" s="38">
        <v>44230</v>
      </c>
      <c r="B2105" s="1">
        <v>2021</v>
      </c>
      <c r="C2105" s="39">
        <v>1.0082963259948519E-3</v>
      </c>
      <c r="D2105" s="83">
        <v>8.0000000000000004E-4</v>
      </c>
    </row>
    <row r="2106" spans="1:4" ht="12.5" x14ac:dyDescent="0.25">
      <c r="A2106" s="38">
        <v>44231</v>
      </c>
      <c r="B2106" s="1">
        <v>2021</v>
      </c>
      <c r="C2106" s="39">
        <v>1.0794829768938023E-2</v>
      </c>
      <c r="D2106" s="83">
        <v>7.000000000000001E-4</v>
      </c>
    </row>
    <row r="2107" spans="1:4" ht="12.5" x14ac:dyDescent="0.25">
      <c r="A2107" s="38">
        <v>44232</v>
      </c>
      <c r="B2107" s="1">
        <v>2021</v>
      </c>
      <c r="C2107" s="39">
        <v>3.8898969855535024E-3</v>
      </c>
      <c r="D2107" s="83">
        <v>5.9999999999999995E-4</v>
      </c>
    </row>
    <row r="2108" spans="1:4" ht="12.5" x14ac:dyDescent="0.25">
      <c r="A2108" s="38">
        <v>44235</v>
      </c>
      <c r="B2108" s="1">
        <v>2021</v>
      </c>
      <c r="C2108" s="39">
        <v>7.3721051298863676E-3</v>
      </c>
      <c r="D2108" s="83">
        <v>7.000000000000001E-4</v>
      </c>
    </row>
    <row r="2109" spans="1:4" ht="12.5" x14ac:dyDescent="0.25">
      <c r="A2109" s="38">
        <v>44236</v>
      </c>
      <c r="B2109" s="1">
        <v>2021</v>
      </c>
      <c r="C2109" s="39">
        <v>-1.1141179817578345E-3</v>
      </c>
      <c r="D2109" s="83">
        <v>7.000000000000001E-4</v>
      </c>
    </row>
    <row r="2110" spans="1:4" ht="12.5" x14ac:dyDescent="0.25">
      <c r="A2110" s="38">
        <v>44237</v>
      </c>
      <c r="B2110" s="1">
        <v>2021</v>
      </c>
      <c r="C2110" s="39">
        <v>-3.4521954387729651E-4</v>
      </c>
      <c r="D2110" s="83">
        <v>7.000000000000001E-4</v>
      </c>
    </row>
    <row r="2111" spans="1:4" ht="12.5" x14ac:dyDescent="0.25">
      <c r="A2111" s="38">
        <v>44238</v>
      </c>
      <c r="B2111" s="1">
        <v>2021</v>
      </c>
      <c r="C2111" s="39">
        <v>1.6610747648429303E-3</v>
      </c>
      <c r="D2111" s="83">
        <v>7.000000000000001E-4</v>
      </c>
    </row>
    <row r="2112" spans="1:4" ht="12.5" x14ac:dyDescent="0.25">
      <c r="A2112" s="38">
        <v>44239</v>
      </c>
      <c r="B2112" s="1">
        <v>2021</v>
      </c>
      <c r="C2112" s="39">
        <v>4.6999211490260486E-3</v>
      </c>
      <c r="D2112" s="83">
        <v>5.9999999999999995E-4</v>
      </c>
    </row>
    <row r="2113" spans="1:4" ht="12.5" x14ac:dyDescent="0.25">
      <c r="A2113" s="38">
        <v>44243</v>
      </c>
      <c r="B2113" s="1">
        <v>2021</v>
      </c>
      <c r="C2113" s="39">
        <v>-5.6943700997991403E-4</v>
      </c>
      <c r="D2113" s="83">
        <v>8.0000000000000004E-4</v>
      </c>
    </row>
    <row r="2114" spans="1:4" ht="12.5" x14ac:dyDescent="0.25">
      <c r="A2114" s="38">
        <v>44244</v>
      </c>
      <c r="B2114" s="1">
        <v>2021</v>
      </c>
      <c r="C2114" s="39">
        <v>-3.2045087202880161E-4</v>
      </c>
      <c r="D2114" s="83">
        <v>7.000000000000001E-4</v>
      </c>
    </row>
    <row r="2115" spans="1:4" ht="12.5" x14ac:dyDescent="0.25">
      <c r="A2115" s="38">
        <v>44245</v>
      </c>
      <c r="B2115" s="1">
        <v>2021</v>
      </c>
      <c r="C2115" s="39">
        <v>-4.4255868696270202E-3</v>
      </c>
      <c r="D2115" s="83">
        <v>5.9999999999999995E-4</v>
      </c>
    </row>
    <row r="2116" spans="1:4" ht="12.5" x14ac:dyDescent="0.25">
      <c r="A2116" s="38">
        <v>44246</v>
      </c>
      <c r="B2116" s="1">
        <v>2021</v>
      </c>
      <c r="C2116" s="39">
        <v>-1.8566165820490526E-3</v>
      </c>
      <c r="D2116" s="83">
        <v>7.000000000000001E-4</v>
      </c>
    </row>
    <row r="2117" spans="1:4" ht="12.5" x14ac:dyDescent="0.25">
      <c r="A2117" s="38">
        <v>44249</v>
      </c>
      <c r="B2117" s="1">
        <v>2021</v>
      </c>
      <c r="C2117" s="39">
        <v>-7.7629028925333757E-3</v>
      </c>
      <c r="D2117" s="83">
        <v>5.9999999999999995E-4</v>
      </c>
    </row>
    <row r="2118" spans="1:4" ht="12.5" x14ac:dyDescent="0.25">
      <c r="A2118" s="38">
        <v>44250</v>
      </c>
      <c r="B2118" s="1">
        <v>2021</v>
      </c>
      <c r="C2118" s="39">
        <v>1.2554994192235645E-3</v>
      </c>
      <c r="D2118" s="83">
        <v>8.0000000000000004E-4</v>
      </c>
    </row>
    <row r="2119" spans="1:4" ht="12.5" x14ac:dyDescent="0.25">
      <c r="A2119" s="38">
        <v>44251</v>
      </c>
      <c r="B2119" s="1">
        <v>2021</v>
      </c>
      <c r="C2119" s="39">
        <v>1.1287715277782164E-2</v>
      </c>
      <c r="D2119" s="83">
        <v>8.0000000000000004E-4</v>
      </c>
    </row>
    <row r="2120" spans="1:4" ht="12.5" x14ac:dyDescent="0.25">
      <c r="A2120" s="38">
        <v>44252</v>
      </c>
      <c r="B2120" s="1">
        <v>2021</v>
      </c>
      <c r="C2120" s="39">
        <v>-2.4783434790564104E-2</v>
      </c>
      <c r="D2120" s="83">
        <v>8.9999999999999998E-4</v>
      </c>
    </row>
    <row r="2121" spans="1:4" ht="12.5" x14ac:dyDescent="0.25">
      <c r="A2121" s="38">
        <v>44253</v>
      </c>
      <c r="B2121" s="1">
        <v>2021</v>
      </c>
      <c r="C2121" s="39">
        <v>-4.7614837180722748E-3</v>
      </c>
      <c r="D2121" s="83">
        <v>8.0000000000000004E-4</v>
      </c>
    </row>
    <row r="2122" spans="1:4" ht="12.5" x14ac:dyDescent="0.25">
      <c r="A2122" s="38">
        <v>44256</v>
      </c>
      <c r="B2122" s="1">
        <v>2021</v>
      </c>
      <c r="C2122" s="39">
        <v>2.3512130081996933E-2</v>
      </c>
      <c r="D2122" s="83">
        <v>8.0000000000000004E-4</v>
      </c>
    </row>
    <row r="2123" spans="1:4" ht="12.5" x14ac:dyDescent="0.25">
      <c r="A2123" s="38">
        <v>44257</v>
      </c>
      <c r="B2123" s="1">
        <v>2021</v>
      </c>
      <c r="C2123" s="39">
        <v>-8.113671312552936E-3</v>
      </c>
      <c r="D2123" s="83">
        <v>8.0000000000000004E-4</v>
      </c>
    </row>
    <row r="2124" spans="1:4" ht="12.5" x14ac:dyDescent="0.25">
      <c r="A2124" s="38">
        <v>44258</v>
      </c>
      <c r="B2124" s="1">
        <v>2021</v>
      </c>
      <c r="C2124" s="39">
        <v>-1.3152318131987126E-2</v>
      </c>
      <c r="D2124" s="83">
        <v>8.0000000000000004E-4</v>
      </c>
    </row>
    <row r="2125" spans="1:4" ht="12.5" x14ac:dyDescent="0.25">
      <c r="A2125" s="38">
        <v>44259</v>
      </c>
      <c r="B2125" s="1">
        <v>2021</v>
      </c>
      <c r="C2125" s="39">
        <v>-1.3508037960082262E-2</v>
      </c>
      <c r="D2125" s="83">
        <v>8.0000000000000004E-4</v>
      </c>
    </row>
    <row r="2126" spans="1:4" ht="12.5" x14ac:dyDescent="0.25">
      <c r="A2126" s="38">
        <v>44260</v>
      </c>
      <c r="B2126" s="1">
        <v>2021</v>
      </c>
      <c r="C2126" s="39">
        <v>1.9308363815583877E-2</v>
      </c>
      <c r="D2126" s="83">
        <v>8.0000000000000004E-4</v>
      </c>
    </row>
    <row r="2127" spans="1:4" ht="12.5" x14ac:dyDescent="0.25">
      <c r="A2127" s="38">
        <v>44263</v>
      </c>
      <c r="B2127" s="1">
        <v>2021</v>
      </c>
      <c r="C2127" s="39">
        <v>-5.3736840305412389E-3</v>
      </c>
      <c r="D2127" s="83">
        <v>8.9999999999999998E-4</v>
      </c>
    </row>
    <row r="2128" spans="1:4" ht="12.5" x14ac:dyDescent="0.25">
      <c r="A2128" s="38">
        <v>44264</v>
      </c>
      <c r="B2128" s="1">
        <v>2021</v>
      </c>
      <c r="C2128" s="39">
        <v>1.4055441418613446E-2</v>
      </c>
      <c r="D2128" s="83">
        <v>1E-3</v>
      </c>
    </row>
    <row r="2129" spans="1:4" ht="12.5" x14ac:dyDescent="0.25">
      <c r="A2129" s="38">
        <v>44265</v>
      </c>
      <c r="B2129" s="1">
        <v>2021</v>
      </c>
      <c r="C2129" s="39">
        <v>6.0121736231132121E-3</v>
      </c>
      <c r="D2129" s="83">
        <v>8.0000000000000004E-4</v>
      </c>
    </row>
    <row r="2130" spans="1:4" ht="12.5" x14ac:dyDescent="0.25">
      <c r="A2130" s="38">
        <v>44266</v>
      </c>
      <c r="B2130" s="1">
        <v>2021</v>
      </c>
      <c r="C2130" s="39">
        <v>1.0341818218279307E-2</v>
      </c>
      <c r="D2130" s="83">
        <v>8.0000000000000004E-4</v>
      </c>
    </row>
    <row r="2131" spans="1:4" ht="12.5" x14ac:dyDescent="0.25">
      <c r="A2131" s="38">
        <v>44267</v>
      </c>
      <c r="B2131" s="1">
        <v>2021</v>
      </c>
      <c r="C2131" s="39">
        <v>1.0148833501624158E-3</v>
      </c>
      <c r="D2131" s="83">
        <v>8.9999999999999998E-4</v>
      </c>
    </row>
    <row r="2132" spans="1:4" ht="12.5" x14ac:dyDescent="0.25">
      <c r="A2132" s="38">
        <v>44270</v>
      </c>
      <c r="B2132" s="1">
        <v>2021</v>
      </c>
      <c r="C2132" s="39">
        <v>6.4709765908568051E-3</v>
      </c>
      <c r="D2132" s="83">
        <v>8.0000000000000004E-4</v>
      </c>
    </row>
    <row r="2133" spans="1:4" ht="12.5" x14ac:dyDescent="0.25">
      <c r="A2133" s="38">
        <v>44271</v>
      </c>
      <c r="B2133" s="1">
        <v>2021</v>
      </c>
      <c r="C2133" s="39">
        <v>-1.5709218841469892E-3</v>
      </c>
      <c r="D2133" s="83">
        <v>7.000000000000001E-4</v>
      </c>
    </row>
    <row r="2134" spans="1:4" ht="12.5" x14ac:dyDescent="0.25">
      <c r="A2134" s="38">
        <v>44272</v>
      </c>
      <c r="B2134" s="1">
        <v>2021</v>
      </c>
      <c r="C2134" s="39">
        <v>2.8752053049775832E-3</v>
      </c>
      <c r="D2134" s="83">
        <v>7.000000000000001E-4</v>
      </c>
    </row>
    <row r="2135" spans="1:4" ht="12.5" x14ac:dyDescent="0.25">
      <c r="A2135" s="38">
        <v>44273</v>
      </c>
      <c r="B2135" s="1">
        <v>2021</v>
      </c>
      <c r="C2135" s="39">
        <v>-1.4870520601810135E-2</v>
      </c>
      <c r="D2135" s="83">
        <v>8.0000000000000004E-4</v>
      </c>
    </row>
    <row r="2136" spans="1:4" ht="12.5" x14ac:dyDescent="0.25">
      <c r="A2136" s="38">
        <v>44274</v>
      </c>
      <c r="B2136" s="1">
        <v>2021</v>
      </c>
      <c r="C2136" s="39">
        <v>-6.0292060646939332E-4</v>
      </c>
      <c r="D2136" s="83">
        <v>7.000000000000001E-4</v>
      </c>
    </row>
    <row r="2137" spans="1:4" ht="12.5" x14ac:dyDescent="0.25">
      <c r="A2137" s="38">
        <v>44277</v>
      </c>
      <c r="B2137" s="1">
        <v>2021</v>
      </c>
      <c r="C2137" s="39">
        <v>7.0005595506540804E-3</v>
      </c>
      <c r="D2137" s="83">
        <v>5.9999999999999995E-4</v>
      </c>
    </row>
    <row r="2138" spans="1:4" ht="12.5" x14ac:dyDescent="0.25">
      <c r="A2138" s="38">
        <v>44278</v>
      </c>
      <c r="B2138" s="1">
        <v>2021</v>
      </c>
      <c r="C2138" s="39">
        <v>-7.6601008099493138E-3</v>
      </c>
      <c r="D2138" s="83">
        <v>8.0000000000000004E-4</v>
      </c>
    </row>
    <row r="2139" spans="1:4" ht="12.5" x14ac:dyDescent="0.25">
      <c r="A2139" s="38">
        <v>44279</v>
      </c>
      <c r="B2139" s="1">
        <v>2021</v>
      </c>
      <c r="C2139" s="39">
        <v>-5.4823039848238466E-3</v>
      </c>
      <c r="D2139" s="83">
        <v>7.000000000000001E-4</v>
      </c>
    </row>
    <row r="2140" spans="1:4" ht="12.5" x14ac:dyDescent="0.25">
      <c r="A2140" s="38">
        <v>44280</v>
      </c>
      <c r="B2140" s="1">
        <v>2021</v>
      </c>
      <c r="C2140" s="39">
        <v>5.2265508159267142E-3</v>
      </c>
      <c r="D2140" s="83">
        <v>7.000000000000001E-4</v>
      </c>
    </row>
    <row r="2141" spans="1:4" ht="12.5" x14ac:dyDescent="0.25">
      <c r="A2141" s="38">
        <v>44281</v>
      </c>
      <c r="B2141" s="1">
        <v>2021</v>
      </c>
      <c r="C2141" s="39">
        <v>1.6494413826353246E-2</v>
      </c>
      <c r="D2141" s="83">
        <v>5.9999999999999995E-4</v>
      </c>
    </row>
    <row r="2142" spans="1:4" ht="12.5" x14ac:dyDescent="0.25">
      <c r="A2142" s="38">
        <v>44284</v>
      </c>
      <c r="B2142" s="1">
        <v>2021</v>
      </c>
      <c r="C2142" s="39">
        <v>-8.6840193082478952E-4</v>
      </c>
      <c r="D2142" s="83">
        <v>5.9999999999999995E-4</v>
      </c>
    </row>
    <row r="2143" spans="1:4" ht="12.5" x14ac:dyDescent="0.25">
      <c r="A2143" s="38">
        <v>44285</v>
      </c>
      <c r="B2143" s="1">
        <v>2021</v>
      </c>
      <c r="C2143" s="39">
        <v>-3.1628196118815713E-3</v>
      </c>
      <c r="D2143" s="83">
        <v>5.9999999999999995E-4</v>
      </c>
    </row>
    <row r="2144" spans="1:4" ht="12.5" x14ac:dyDescent="0.25">
      <c r="A2144" s="38">
        <v>44286</v>
      </c>
      <c r="B2144" s="1">
        <v>2021</v>
      </c>
      <c r="C2144" s="39">
        <v>3.6159929659948988E-3</v>
      </c>
      <c r="D2144" s="83">
        <v>7.000000000000001E-4</v>
      </c>
    </row>
    <row r="2145" spans="1:4" ht="12.5" x14ac:dyDescent="0.25">
      <c r="A2145" s="38">
        <v>44287</v>
      </c>
      <c r="B2145" s="1">
        <v>2021</v>
      </c>
      <c r="C2145" s="39">
        <v>1.1755774236888511E-2</v>
      </c>
      <c r="D2145" s="83">
        <v>5.9999999999999995E-4</v>
      </c>
    </row>
    <row r="2146" spans="1:4" ht="12.5" x14ac:dyDescent="0.25">
      <c r="A2146" s="38">
        <v>44291</v>
      </c>
      <c r="B2146" s="1">
        <v>2021</v>
      </c>
      <c r="C2146" s="39">
        <v>1.4335038467166317E-2</v>
      </c>
      <c r="D2146" s="83">
        <v>5.9999999999999995E-4</v>
      </c>
    </row>
    <row r="2147" spans="1:4" ht="12.5" x14ac:dyDescent="0.25">
      <c r="A2147" s="38">
        <v>44292</v>
      </c>
      <c r="B2147" s="1">
        <v>2021</v>
      </c>
      <c r="C2147" s="39">
        <v>-9.7401211108184122E-4</v>
      </c>
      <c r="D2147" s="83">
        <v>5.9999999999999995E-4</v>
      </c>
    </row>
    <row r="2148" spans="1:4" ht="12.5" x14ac:dyDescent="0.25">
      <c r="A2148" s="38">
        <v>44293</v>
      </c>
      <c r="B2148" s="1">
        <v>2021</v>
      </c>
      <c r="C2148" s="39">
        <v>1.4741432833555816E-3</v>
      </c>
      <c r="D2148" s="83">
        <v>5.9999999999999995E-4</v>
      </c>
    </row>
    <row r="2149" spans="1:4" ht="12.5" x14ac:dyDescent="0.25">
      <c r="A2149" s="38">
        <v>44294</v>
      </c>
      <c r="B2149" s="1">
        <v>2021</v>
      </c>
      <c r="C2149" s="39">
        <v>4.2117580408072355E-3</v>
      </c>
      <c r="D2149" s="83">
        <v>5.0000000000000001E-4</v>
      </c>
    </row>
    <row r="2150" spans="1:4" ht="12.5" x14ac:dyDescent="0.25">
      <c r="A2150" s="38">
        <v>44295</v>
      </c>
      <c r="B2150" s="1">
        <v>2021</v>
      </c>
      <c r="C2150" s="39">
        <v>7.6903163725556868E-3</v>
      </c>
      <c r="D2150" s="83">
        <v>5.9999999999999995E-4</v>
      </c>
    </row>
    <row r="2151" spans="1:4" ht="12.5" x14ac:dyDescent="0.25">
      <c r="A2151" s="38">
        <v>44298</v>
      </c>
      <c r="B2151" s="1">
        <v>2021</v>
      </c>
      <c r="C2151" s="39">
        <v>-1.9620215667317165E-4</v>
      </c>
      <c r="D2151" s="83">
        <v>5.9999999999999995E-4</v>
      </c>
    </row>
    <row r="2152" spans="1:4" ht="12.5" x14ac:dyDescent="0.25">
      <c r="A2152" s="38">
        <v>44299</v>
      </c>
      <c r="B2152" s="1">
        <v>2021</v>
      </c>
      <c r="C2152" s="39">
        <v>3.289166381145364E-3</v>
      </c>
      <c r="D2152" s="83">
        <v>5.9999999999999995E-4</v>
      </c>
    </row>
    <row r="2153" spans="1:4" ht="12.5" x14ac:dyDescent="0.25">
      <c r="A2153" s="38">
        <v>44300</v>
      </c>
      <c r="B2153" s="1">
        <v>2021</v>
      </c>
      <c r="C2153" s="39">
        <v>-4.0961799296970009E-3</v>
      </c>
      <c r="D2153" s="83">
        <v>5.9999999999999995E-4</v>
      </c>
    </row>
    <row r="2154" spans="1:4" ht="12.5" x14ac:dyDescent="0.25">
      <c r="A2154" s="38">
        <v>44301</v>
      </c>
      <c r="B2154" s="1">
        <v>2021</v>
      </c>
      <c r="C2154" s="39">
        <v>1.1033158016154329E-2</v>
      </c>
      <c r="D2154" s="83">
        <v>5.9999999999999995E-4</v>
      </c>
    </row>
    <row r="2155" spans="1:4" ht="12.5" x14ac:dyDescent="0.25">
      <c r="A2155" s="38">
        <v>44302</v>
      </c>
      <c r="B2155" s="1">
        <v>2021</v>
      </c>
      <c r="C2155" s="39">
        <v>3.6022533265398387E-3</v>
      </c>
      <c r="D2155" s="83">
        <v>5.9999999999999995E-4</v>
      </c>
    </row>
    <row r="2156" spans="1:4" ht="12.5" x14ac:dyDescent="0.25">
      <c r="A2156" s="38">
        <v>44305</v>
      </c>
      <c r="B2156" s="1">
        <v>2021</v>
      </c>
      <c r="C2156" s="39">
        <v>-5.3205822668759327E-3</v>
      </c>
      <c r="D2156" s="83">
        <v>8.0000000000000004E-4</v>
      </c>
    </row>
    <row r="2157" spans="1:4" ht="12.5" x14ac:dyDescent="0.25">
      <c r="A2157" s="38">
        <v>44306</v>
      </c>
      <c r="B2157" s="1">
        <v>2021</v>
      </c>
      <c r="C2157" s="39">
        <v>-6.8256031307080047E-3</v>
      </c>
      <c r="D2157" s="83">
        <v>7.000000000000001E-4</v>
      </c>
    </row>
    <row r="2158" spans="1:4" ht="12.5" x14ac:dyDescent="0.25">
      <c r="A2158" s="38">
        <v>44307</v>
      </c>
      <c r="B2158" s="1">
        <v>2021</v>
      </c>
      <c r="C2158" s="39">
        <v>9.2630254691135495E-3</v>
      </c>
      <c r="D2158" s="83">
        <v>7.000000000000001E-4</v>
      </c>
    </row>
    <row r="2159" spans="1:4" ht="12.5" x14ac:dyDescent="0.25">
      <c r="A2159" s="38">
        <v>44308</v>
      </c>
      <c r="B2159" s="1">
        <v>2021</v>
      </c>
      <c r="C2159" s="39">
        <v>-9.2533518567931589E-3</v>
      </c>
      <c r="D2159" s="83">
        <v>5.9999999999999995E-4</v>
      </c>
    </row>
    <row r="2160" spans="1:4" ht="12.5" x14ac:dyDescent="0.25">
      <c r="A2160" s="38">
        <v>44309</v>
      </c>
      <c r="B2160" s="1">
        <v>2021</v>
      </c>
      <c r="C2160" s="39">
        <v>1.0869423861541933E-2</v>
      </c>
      <c r="D2160" s="83">
        <v>7.000000000000001E-4</v>
      </c>
    </row>
    <row r="2161" spans="1:4" ht="12.5" x14ac:dyDescent="0.25">
      <c r="A2161" s="38">
        <v>44312</v>
      </c>
      <c r="B2161" s="1">
        <v>2021</v>
      </c>
      <c r="C2161" s="39">
        <v>1.7806378908788009E-3</v>
      </c>
      <c r="D2161" s="83">
        <v>5.9999999999999995E-4</v>
      </c>
    </row>
    <row r="2162" spans="1:4" ht="12.5" x14ac:dyDescent="0.25">
      <c r="A2162" s="38">
        <v>44313</v>
      </c>
      <c r="B2162" s="1">
        <v>2021</v>
      </c>
      <c r="C2162" s="39">
        <v>-2.1494231269923608E-4</v>
      </c>
      <c r="D2162" s="83">
        <v>5.9999999999999995E-4</v>
      </c>
    </row>
    <row r="2163" spans="1:4" ht="12.5" x14ac:dyDescent="0.25">
      <c r="A2163" s="38">
        <v>44314</v>
      </c>
      <c r="B2163" s="1">
        <v>2021</v>
      </c>
      <c r="C2163" s="39">
        <v>-8.4588829283031668E-4</v>
      </c>
      <c r="D2163" s="83">
        <v>5.0000000000000001E-4</v>
      </c>
    </row>
    <row r="2164" spans="1:4" ht="12.5" x14ac:dyDescent="0.25">
      <c r="A2164" s="38">
        <v>44315</v>
      </c>
      <c r="B2164" s="1">
        <v>2021</v>
      </c>
      <c r="C2164" s="39">
        <v>6.7400325437081072E-3</v>
      </c>
      <c r="D2164" s="83">
        <v>5.0000000000000001E-4</v>
      </c>
    </row>
    <row r="2165" spans="1:4" ht="12.5" x14ac:dyDescent="0.25">
      <c r="A2165" s="38">
        <v>44316</v>
      </c>
      <c r="B2165" s="1">
        <v>2021</v>
      </c>
      <c r="C2165" s="39">
        <v>-7.2206437182024286E-3</v>
      </c>
      <c r="D2165" s="83">
        <v>5.0000000000000001E-4</v>
      </c>
    </row>
    <row r="2166" spans="1:4" ht="12.5" x14ac:dyDescent="0.25">
      <c r="A2166" s="38">
        <v>44319</v>
      </c>
      <c r="B2166" s="1">
        <v>2021</v>
      </c>
      <c r="C2166" s="39">
        <v>2.7442656970409606E-3</v>
      </c>
      <c r="D2166" s="83">
        <v>5.9999999999999995E-4</v>
      </c>
    </row>
    <row r="2167" spans="1:4" ht="12.5" x14ac:dyDescent="0.25">
      <c r="A2167" s="38">
        <v>44320</v>
      </c>
      <c r="B2167" s="1">
        <v>2021</v>
      </c>
      <c r="C2167" s="39">
        <v>-6.7007377404054557E-3</v>
      </c>
      <c r="D2167" s="83">
        <v>5.9999999999999995E-4</v>
      </c>
    </row>
    <row r="2168" spans="1:4" ht="12.5" x14ac:dyDescent="0.25">
      <c r="A2168" s="38">
        <v>44321</v>
      </c>
      <c r="B2168" s="1">
        <v>2021</v>
      </c>
      <c r="C2168" s="39">
        <v>7.0329145687402232E-4</v>
      </c>
      <c r="D2168" s="83">
        <v>5.9999999999999995E-4</v>
      </c>
    </row>
    <row r="2169" spans="1:4" ht="12.5" x14ac:dyDescent="0.25">
      <c r="A2169" s="38">
        <v>44322</v>
      </c>
      <c r="B2169" s="1">
        <v>2021</v>
      </c>
      <c r="C2169" s="39">
        <v>8.1322341159119176E-3</v>
      </c>
      <c r="D2169" s="83">
        <v>5.0000000000000001E-4</v>
      </c>
    </row>
    <row r="2170" spans="1:4" ht="12.5" x14ac:dyDescent="0.25">
      <c r="A2170" s="38">
        <v>44323</v>
      </c>
      <c r="B2170" s="1">
        <v>2021</v>
      </c>
      <c r="C2170" s="39">
        <v>7.3462962378118236E-3</v>
      </c>
      <c r="D2170" s="83">
        <v>5.0000000000000001E-4</v>
      </c>
    </row>
    <row r="2171" spans="1:4" ht="12.5" x14ac:dyDescent="0.25">
      <c r="A2171" s="38">
        <v>44326</v>
      </c>
      <c r="B2171" s="1">
        <v>2021</v>
      </c>
      <c r="C2171" s="39">
        <v>-1.0490499399026396E-2</v>
      </c>
      <c r="D2171" s="83">
        <v>5.0000000000000001E-4</v>
      </c>
    </row>
    <row r="2172" spans="1:4" ht="12.5" x14ac:dyDescent="0.25">
      <c r="A2172" s="38">
        <v>44327</v>
      </c>
      <c r="B2172" s="1">
        <v>2021</v>
      </c>
      <c r="C2172" s="39">
        <v>-8.711731693215893E-3</v>
      </c>
      <c r="D2172" s="83">
        <v>5.0000000000000001E-4</v>
      </c>
    </row>
    <row r="2173" spans="1:4" ht="12.5" x14ac:dyDescent="0.25">
      <c r="A2173" s="38">
        <v>44328</v>
      </c>
      <c r="B2173" s="1">
        <v>2021</v>
      </c>
      <c r="C2173" s="39">
        <v>-2.1682768452684537E-2</v>
      </c>
      <c r="D2173" s="83">
        <v>5.0000000000000001E-4</v>
      </c>
    </row>
    <row r="2174" spans="1:4" ht="12.5" x14ac:dyDescent="0.25">
      <c r="A2174" s="38">
        <v>44329</v>
      </c>
      <c r="B2174" s="1">
        <v>2021</v>
      </c>
      <c r="C2174" s="39">
        <v>1.2099654192200689E-2</v>
      </c>
      <c r="D2174" s="83">
        <v>5.0000000000000001E-4</v>
      </c>
    </row>
    <row r="2175" spans="1:4" ht="12.5" x14ac:dyDescent="0.25">
      <c r="A2175" s="38">
        <v>44330</v>
      </c>
      <c r="B2175" s="1">
        <v>2021</v>
      </c>
      <c r="C2175" s="39">
        <v>1.480775516646066E-2</v>
      </c>
      <c r="D2175" s="83">
        <v>5.9999999999999995E-4</v>
      </c>
    </row>
    <row r="2176" spans="1:4" ht="12.5" x14ac:dyDescent="0.25">
      <c r="A2176" s="38">
        <v>44333</v>
      </c>
      <c r="B2176" s="1">
        <v>2021</v>
      </c>
      <c r="C2176" s="39">
        <v>-2.5332441694025701E-3</v>
      </c>
      <c r="D2176" s="83">
        <v>5.9999999999999995E-4</v>
      </c>
    </row>
    <row r="2177" spans="1:4" ht="12.5" x14ac:dyDescent="0.25">
      <c r="A2177" s="38">
        <v>44334</v>
      </c>
      <c r="B2177" s="1">
        <v>2021</v>
      </c>
      <c r="C2177" s="39">
        <v>-8.5537819278382349E-3</v>
      </c>
      <c r="D2177" s="83">
        <v>5.9999999999999995E-4</v>
      </c>
    </row>
    <row r="2178" spans="1:4" ht="12.5" x14ac:dyDescent="0.25">
      <c r="A2178" s="38">
        <v>44335</v>
      </c>
      <c r="B2178" s="1">
        <v>2021</v>
      </c>
      <c r="C2178" s="39">
        <v>-2.9477755951036366E-3</v>
      </c>
      <c r="D2178" s="83">
        <v>5.0000000000000001E-4</v>
      </c>
    </row>
    <row r="2179" spans="1:4" ht="12.5" x14ac:dyDescent="0.25">
      <c r="A2179" s="38">
        <v>44336</v>
      </c>
      <c r="B2179" s="1">
        <v>2021</v>
      </c>
      <c r="C2179" s="39">
        <v>1.0499443868610717E-2</v>
      </c>
      <c r="D2179" s="83">
        <v>5.0000000000000001E-4</v>
      </c>
    </row>
    <row r="2180" spans="1:4" ht="12.5" x14ac:dyDescent="0.25">
      <c r="A2180" s="38">
        <v>44337</v>
      </c>
      <c r="B2180" s="1">
        <v>2021</v>
      </c>
      <c r="C2180" s="39">
        <v>-7.8412700139645676E-4</v>
      </c>
      <c r="D2180" s="83">
        <v>4.0000000000000002E-4</v>
      </c>
    </row>
    <row r="2181" spans="1:4" ht="12.5" x14ac:dyDescent="0.25">
      <c r="A2181" s="38">
        <v>44340</v>
      </c>
      <c r="B2181" s="1">
        <v>2021</v>
      </c>
      <c r="C2181" s="39">
        <v>9.8625111190549994E-3</v>
      </c>
      <c r="D2181" s="83">
        <v>4.0000000000000002E-4</v>
      </c>
    </row>
    <row r="2182" spans="1:4" ht="12.5" x14ac:dyDescent="0.25">
      <c r="A2182" s="38">
        <v>44341</v>
      </c>
      <c r="B2182" s="1">
        <v>2021</v>
      </c>
      <c r="C2182" s="39">
        <v>-2.1275639556263349E-3</v>
      </c>
      <c r="D2182" s="83">
        <v>4.0000000000000002E-4</v>
      </c>
    </row>
    <row r="2183" spans="1:4" ht="12.5" x14ac:dyDescent="0.25">
      <c r="A2183" s="38">
        <v>44342</v>
      </c>
      <c r="B2183" s="1">
        <v>2021</v>
      </c>
      <c r="C2183" s="39">
        <v>1.8749737128450623E-3</v>
      </c>
      <c r="D2183" s="83">
        <v>4.0000000000000002E-4</v>
      </c>
    </row>
    <row r="2184" spans="1:4" ht="12.5" x14ac:dyDescent="0.25">
      <c r="A2184" s="38">
        <v>44343</v>
      </c>
      <c r="B2184" s="1">
        <v>2021</v>
      </c>
      <c r="C2184" s="39">
        <v>1.1647198427041133E-3</v>
      </c>
      <c r="D2184" s="83">
        <v>4.0000000000000002E-4</v>
      </c>
    </row>
    <row r="2185" spans="1:4" ht="12.5" x14ac:dyDescent="0.25">
      <c r="A2185" s="38">
        <v>44344</v>
      </c>
      <c r="B2185" s="1">
        <v>2021</v>
      </c>
      <c r="C2185" s="39">
        <v>7.6859107720652112E-4</v>
      </c>
      <c r="D2185" s="83">
        <v>5.0000000000000001E-4</v>
      </c>
    </row>
    <row r="2186" spans="1:4" ht="12.5" x14ac:dyDescent="0.25">
      <c r="A2186" s="38">
        <v>44348</v>
      </c>
      <c r="B2186" s="1">
        <v>2021</v>
      </c>
      <c r="C2186" s="39">
        <v>-4.9249657496948439E-4</v>
      </c>
      <c r="D2186" s="83">
        <v>4.0000000000000002E-4</v>
      </c>
    </row>
    <row r="2187" spans="1:4" ht="12.5" x14ac:dyDescent="0.25">
      <c r="A2187" s="38">
        <v>44349</v>
      </c>
      <c r="B2187" s="1">
        <v>2021</v>
      </c>
      <c r="C2187" s="39">
        <v>1.4458704850342234E-3</v>
      </c>
      <c r="D2187" s="83">
        <v>5.0000000000000001E-4</v>
      </c>
    </row>
    <row r="2188" spans="1:4" ht="12.5" x14ac:dyDescent="0.25">
      <c r="A2188" s="38">
        <v>44350</v>
      </c>
      <c r="B2188" s="1">
        <v>2021</v>
      </c>
      <c r="C2188" s="39">
        <v>-3.6352984992414229E-3</v>
      </c>
      <c r="D2188" s="83">
        <v>4.0000000000000002E-4</v>
      </c>
    </row>
    <row r="2189" spans="1:4" ht="12.5" x14ac:dyDescent="0.25">
      <c r="A2189" s="38">
        <v>44351</v>
      </c>
      <c r="B2189" s="1">
        <v>2021</v>
      </c>
      <c r="C2189" s="39">
        <v>8.7952943520972007E-3</v>
      </c>
      <c r="D2189" s="83">
        <v>5.0000000000000001E-4</v>
      </c>
    </row>
    <row r="2190" spans="1:4" ht="12.5" x14ac:dyDescent="0.25">
      <c r="A2190" s="38">
        <v>44354</v>
      </c>
      <c r="B2190" s="1">
        <v>2021</v>
      </c>
      <c r="C2190" s="39">
        <v>-7.9702856848250638E-4</v>
      </c>
      <c r="D2190" s="83">
        <v>5.0000000000000001E-4</v>
      </c>
    </row>
    <row r="2191" spans="1:4" ht="12.5" x14ac:dyDescent="0.25">
      <c r="A2191" s="38">
        <v>44355</v>
      </c>
      <c r="B2191" s="1">
        <v>2021</v>
      </c>
      <c r="C2191" s="39">
        <v>1.7506961427659565E-4</v>
      </c>
      <c r="D2191" s="83">
        <v>5.0000000000000001E-4</v>
      </c>
    </row>
    <row r="2192" spans="1:4" ht="12.5" x14ac:dyDescent="0.25">
      <c r="A2192" s="38">
        <v>44356</v>
      </c>
      <c r="B2192" s="1">
        <v>2021</v>
      </c>
      <c r="C2192" s="39">
        <v>-1.8255417468125729E-3</v>
      </c>
      <c r="D2192" s="83">
        <v>5.0000000000000001E-4</v>
      </c>
    </row>
    <row r="2193" spans="1:4" ht="12.5" x14ac:dyDescent="0.25">
      <c r="A2193" s="38">
        <v>44357</v>
      </c>
      <c r="B2193" s="1">
        <v>2021</v>
      </c>
      <c r="C2193" s="39">
        <v>4.641367023082649E-3</v>
      </c>
      <c r="D2193" s="83">
        <v>5.0000000000000001E-4</v>
      </c>
    </row>
    <row r="2194" spans="1:4" ht="12.5" x14ac:dyDescent="0.25">
      <c r="A2194" s="38">
        <v>44358</v>
      </c>
      <c r="B2194" s="1">
        <v>2021</v>
      </c>
      <c r="C2194" s="39">
        <v>1.9465941937430961E-3</v>
      </c>
      <c r="D2194" s="83">
        <v>5.0000000000000001E-4</v>
      </c>
    </row>
    <row r="2195" spans="1:4" ht="12.5" x14ac:dyDescent="0.25">
      <c r="A2195" s="38">
        <v>44361</v>
      </c>
      <c r="B2195" s="1">
        <v>2021</v>
      </c>
      <c r="C2195" s="39">
        <v>1.8135655401930488E-3</v>
      </c>
      <c r="D2195" s="83">
        <v>5.0000000000000001E-4</v>
      </c>
    </row>
    <row r="2196" spans="1:4" ht="12.5" x14ac:dyDescent="0.25">
      <c r="A2196" s="38">
        <v>44362</v>
      </c>
      <c r="B2196" s="1">
        <v>2021</v>
      </c>
      <c r="C2196" s="39">
        <v>-2.0137061101785226E-3</v>
      </c>
      <c r="D2196" s="83">
        <v>8.0000000000000004E-4</v>
      </c>
    </row>
    <row r="2197" spans="1:4" ht="12.5" x14ac:dyDescent="0.25">
      <c r="A2197" s="38">
        <v>44363</v>
      </c>
      <c r="B2197" s="1">
        <v>2021</v>
      </c>
      <c r="C2197" s="39">
        <v>-5.404786783292966E-3</v>
      </c>
      <c r="D2197" s="83">
        <v>8.0000000000000004E-4</v>
      </c>
    </row>
    <row r="2198" spans="1:4" ht="12.5" x14ac:dyDescent="0.25">
      <c r="A2198" s="38">
        <v>44364</v>
      </c>
      <c r="B2198" s="1">
        <v>2021</v>
      </c>
      <c r="C2198" s="39">
        <v>-4.3573191809956221E-4</v>
      </c>
      <c r="D2198" s="83">
        <v>8.0000000000000004E-4</v>
      </c>
    </row>
    <row r="2199" spans="1:4" ht="12.5" x14ac:dyDescent="0.25">
      <c r="A2199" s="38">
        <v>44365</v>
      </c>
      <c r="B2199" s="1">
        <v>2021</v>
      </c>
      <c r="C2199" s="39">
        <v>-1.3211434948255869E-2</v>
      </c>
      <c r="D2199" s="83">
        <v>8.9999999999999998E-4</v>
      </c>
    </row>
    <row r="2200" spans="1:4" ht="12.5" x14ac:dyDescent="0.25">
      <c r="A2200" s="38">
        <v>44368</v>
      </c>
      <c r="B2200" s="1">
        <v>2021</v>
      </c>
      <c r="C2200" s="39">
        <v>1.3905201143734752E-2</v>
      </c>
      <c r="D2200" s="83">
        <v>8.9999999999999998E-4</v>
      </c>
    </row>
    <row r="2201" spans="1:4" ht="12.5" x14ac:dyDescent="0.25">
      <c r="A2201" s="38">
        <v>44369</v>
      </c>
      <c r="B2201" s="1">
        <v>2021</v>
      </c>
      <c r="C2201" s="39">
        <v>5.1114294233350907E-3</v>
      </c>
      <c r="D2201" s="83">
        <v>8.9999999999999998E-4</v>
      </c>
    </row>
    <row r="2202" spans="1:4" ht="12.5" x14ac:dyDescent="0.25">
      <c r="A2202" s="38">
        <v>44370</v>
      </c>
      <c r="B2202" s="1">
        <v>2021</v>
      </c>
      <c r="C2202" s="39">
        <v>-1.0838474815418405E-3</v>
      </c>
      <c r="D2202" s="83">
        <v>8.0000000000000004E-4</v>
      </c>
    </row>
    <row r="2203" spans="1:4" ht="12.5" x14ac:dyDescent="0.25">
      <c r="A2203" s="38">
        <v>44371</v>
      </c>
      <c r="B2203" s="1">
        <v>2021</v>
      </c>
      <c r="C2203" s="39">
        <v>5.7943377765723673E-3</v>
      </c>
      <c r="D2203" s="83">
        <v>8.0000000000000004E-4</v>
      </c>
    </row>
    <row r="2204" spans="1:4" ht="12.5" x14ac:dyDescent="0.25">
      <c r="A2204" s="38">
        <v>44372</v>
      </c>
      <c r="B2204" s="1">
        <v>2021</v>
      </c>
      <c r="C2204" s="39">
        <v>3.3250724723028176E-3</v>
      </c>
      <c r="D2204" s="83">
        <v>8.9999999999999998E-4</v>
      </c>
    </row>
    <row r="2205" spans="1:4" ht="12.5" x14ac:dyDescent="0.25">
      <c r="A2205" s="38">
        <v>44375</v>
      </c>
      <c r="B2205" s="1">
        <v>2021</v>
      </c>
      <c r="C2205" s="39">
        <v>2.3123663514123699E-3</v>
      </c>
      <c r="D2205" s="83">
        <v>8.0000000000000004E-4</v>
      </c>
    </row>
    <row r="2206" spans="1:4" ht="12.5" x14ac:dyDescent="0.25">
      <c r="A2206" s="38">
        <v>44376</v>
      </c>
      <c r="B2206" s="1">
        <v>2021</v>
      </c>
      <c r="C2206" s="39">
        <v>2.7731138634168957E-4</v>
      </c>
      <c r="D2206" s="83">
        <v>8.0000000000000004E-4</v>
      </c>
    </row>
    <row r="2207" spans="1:4" ht="12.5" x14ac:dyDescent="0.25">
      <c r="A2207" s="38">
        <v>44377</v>
      </c>
      <c r="B2207" s="1">
        <v>2021</v>
      </c>
      <c r="C2207" s="39">
        <v>1.3272329146112091E-3</v>
      </c>
      <c r="D2207" s="83">
        <v>7.000000000000001E-4</v>
      </c>
    </row>
    <row r="2208" spans="1:4" ht="12.5" x14ac:dyDescent="0.25">
      <c r="A2208" s="38">
        <v>44378</v>
      </c>
      <c r="B2208" s="1">
        <v>2021</v>
      </c>
      <c r="C2208" s="39">
        <v>5.2080549958111134E-3</v>
      </c>
      <c r="D2208" s="83">
        <v>8.9999999999999998E-4</v>
      </c>
    </row>
    <row r="2209" spans="1:4" ht="12.5" x14ac:dyDescent="0.25">
      <c r="A2209" s="38">
        <v>44379</v>
      </c>
      <c r="B2209" s="1">
        <v>2021</v>
      </c>
      <c r="C2209" s="39">
        <v>7.4721182313641664E-3</v>
      </c>
      <c r="D2209" s="83">
        <v>8.0000000000000004E-4</v>
      </c>
    </row>
    <row r="2210" spans="1:4" ht="12.5" x14ac:dyDescent="0.25">
      <c r="A2210" s="38">
        <v>44383</v>
      </c>
      <c r="B2210" s="1">
        <v>2021</v>
      </c>
      <c r="C2210" s="39">
        <v>-2.0239476634912454E-3</v>
      </c>
      <c r="D2210" s="83">
        <v>7.000000000000001E-4</v>
      </c>
    </row>
    <row r="2211" spans="1:4" ht="12.5" x14ac:dyDescent="0.25">
      <c r="A2211" s="38">
        <v>44384</v>
      </c>
      <c r="B2211" s="1">
        <v>2021</v>
      </c>
      <c r="C2211" s="39">
        <v>3.3533824363036076E-3</v>
      </c>
      <c r="D2211" s="83">
        <v>8.0000000000000004E-4</v>
      </c>
    </row>
    <row r="2212" spans="1:4" ht="12.5" x14ac:dyDescent="0.25">
      <c r="A2212" s="38">
        <v>44385</v>
      </c>
      <c r="B2212" s="1">
        <v>2021</v>
      </c>
      <c r="C2212" s="39">
        <v>-8.5978672165738772E-3</v>
      </c>
      <c r="D2212" s="83">
        <v>7.000000000000001E-4</v>
      </c>
    </row>
    <row r="2213" spans="1:4" ht="12.5" x14ac:dyDescent="0.25">
      <c r="A2213" s="38">
        <v>44386</v>
      </c>
      <c r="B2213" s="1">
        <v>2021</v>
      </c>
      <c r="C2213" s="39">
        <v>1.1214829918570923E-2</v>
      </c>
      <c r="D2213" s="83">
        <v>8.0000000000000004E-4</v>
      </c>
    </row>
    <row r="2214" spans="1:4" ht="12.5" x14ac:dyDescent="0.25">
      <c r="A2214" s="38">
        <v>44389</v>
      </c>
      <c r="B2214" s="1">
        <v>2021</v>
      </c>
      <c r="C2214" s="39">
        <v>3.4452147239393167E-3</v>
      </c>
      <c r="D2214" s="83">
        <v>8.0000000000000004E-4</v>
      </c>
    </row>
    <row r="2215" spans="1:4" ht="12.5" x14ac:dyDescent="0.25">
      <c r="A2215" s="38">
        <v>44390</v>
      </c>
      <c r="B2215" s="1">
        <v>2021</v>
      </c>
      <c r="C2215" s="39">
        <v>-3.5230289676471218E-3</v>
      </c>
      <c r="D2215" s="83">
        <v>8.0000000000000004E-4</v>
      </c>
    </row>
    <row r="2216" spans="1:4" ht="12.5" x14ac:dyDescent="0.25">
      <c r="A2216" s="38">
        <v>44391</v>
      </c>
      <c r="B2216" s="1">
        <v>2021</v>
      </c>
      <c r="C2216" s="39">
        <v>1.1642922750682311E-3</v>
      </c>
      <c r="D2216" s="83">
        <v>8.0000000000000004E-4</v>
      </c>
    </row>
    <row r="2217" spans="1:4" ht="12.5" x14ac:dyDescent="0.25">
      <c r="A2217" s="38">
        <v>44392</v>
      </c>
      <c r="B2217" s="1">
        <v>2021</v>
      </c>
      <c r="C2217" s="39">
        <v>-3.267568936996537E-3</v>
      </c>
      <c r="D2217" s="83">
        <v>7.000000000000001E-4</v>
      </c>
    </row>
    <row r="2218" spans="1:4" ht="12.5" x14ac:dyDescent="0.25">
      <c r="A2218" s="38">
        <v>44393</v>
      </c>
      <c r="B2218" s="1">
        <v>2021</v>
      </c>
      <c r="C2218" s="39">
        <v>-7.5675003916981084E-3</v>
      </c>
      <c r="D2218" s="83">
        <v>8.0000000000000004E-4</v>
      </c>
    </row>
    <row r="2219" spans="1:4" ht="12.5" x14ac:dyDescent="0.25">
      <c r="A2219" s="38">
        <v>44396</v>
      </c>
      <c r="B2219" s="1">
        <v>2021</v>
      </c>
      <c r="C2219" s="39">
        <v>-1.5996800327963308E-2</v>
      </c>
      <c r="D2219" s="83">
        <v>7.000000000000001E-4</v>
      </c>
    </row>
    <row r="2220" spans="1:4" ht="12.5" x14ac:dyDescent="0.25">
      <c r="A2220" s="38">
        <v>44397</v>
      </c>
      <c r="B2220" s="1">
        <v>2021</v>
      </c>
      <c r="C2220" s="39">
        <v>1.5048847488145101E-2</v>
      </c>
      <c r="D2220" s="83">
        <v>8.0000000000000004E-4</v>
      </c>
    </row>
    <row r="2221" spans="1:4" ht="12.5" x14ac:dyDescent="0.25">
      <c r="A2221" s="38">
        <v>44398</v>
      </c>
      <c r="B2221" s="1">
        <v>2021</v>
      </c>
      <c r="C2221" s="39">
        <v>8.2080686588838214E-3</v>
      </c>
      <c r="D2221" s="83">
        <v>7.000000000000001E-4</v>
      </c>
    </row>
    <row r="2222" spans="1:4" ht="12.5" x14ac:dyDescent="0.25">
      <c r="A2222" s="38">
        <v>44399</v>
      </c>
      <c r="B2222" s="1">
        <v>2021</v>
      </c>
      <c r="C2222" s="39">
        <v>2.0146302382427882E-3</v>
      </c>
      <c r="D2222" s="83">
        <v>7.000000000000001E-4</v>
      </c>
    </row>
    <row r="2223" spans="1:4" ht="12.5" x14ac:dyDescent="0.25">
      <c r="A2223" s="38">
        <v>44400</v>
      </c>
      <c r="B2223" s="1">
        <v>2021</v>
      </c>
      <c r="C2223" s="39">
        <v>1.0094319060166316E-2</v>
      </c>
      <c r="D2223" s="83">
        <v>7.000000000000001E-4</v>
      </c>
    </row>
    <row r="2224" spans="1:4" ht="12.5" x14ac:dyDescent="0.25">
      <c r="A2224" s="38">
        <v>44403</v>
      </c>
      <c r="B2224" s="1">
        <v>2021</v>
      </c>
      <c r="C2224" s="39">
        <v>2.3794199422129485E-3</v>
      </c>
      <c r="D2224" s="83">
        <v>8.0000000000000004E-4</v>
      </c>
    </row>
    <row r="2225" spans="1:4" ht="12.5" x14ac:dyDescent="0.25">
      <c r="A2225" s="38">
        <v>44404</v>
      </c>
      <c r="B2225" s="1">
        <v>2021</v>
      </c>
      <c r="C2225" s="39">
        <v>-4.7236186726493743E-3</v>
      </c>
      <c r="D2225" s="83">
        <v>7.000000000000001E-4</v>
      </c>
    </row>
    <row r="2226" spans="1:4" ht="12.5" x14ac:dyDescent="0.25">
      <c r="A2226" s="38">
        <v>44405</v>
      </c>
      <c r="B2226" s="1">
        <v>2021</v>
      </c>
      <c r="C2226" s="39">
        <v>-1.8631917437244311E-4</v>
      </c>
      <c r="D2226" s="83">
        <v>7.000000000000001E-4</v>
      </c>
    </row>
    <row r="2227" spans="1:4" ht="12.5" x14ac:dyDescent="0.25">
      <c r="A2227" s="38">
        <v>44406</v>
      </c>
      <c r="B2227" s="1">
        <v>2021</v>
      </c>
      <c r="C2227" s="39">
        <v>4.1973850116203163E-3</v>
      </c>
      <c r="D2227" s="83">
        <v>8.0000000000000004E-4</v>
      </c>
    </row>
    <row r="2228" spans="1:4" ht="12.5" x14ac:dyDescent="0.25">
      <c r="A2228" s="38">
        <v>44407</v>
      </c>
      <c r="B2228" s="1">
        <v>2021</v>
      </c>
      <c r="C2228" s="39">
        <v>-5.4206823821932627E-3</v>
      </c>
      <c r="D2228" s="83">
        <v>7.000000000000001E-4</v>
      </c>
    </row>
    <row r="2229" spans="1:4" ht="12.5" x14ac:dyDescent="0.25">
      <c r="A2229" s="38"/>
      <c r="C2229" s="39"/>
      <c r="D2229" s="39"/>
    </row>
    <row r="2230" spans="1:4" ht="12.5" x14ac:dyDescent="0.25">
      <c r="A2230" s="38"/>
      <c r="C2230" s="39"/>
      <c r="D2230" s="39"/>
    </row>
    <row r="2231" spans="1:4" ht="12.5" x14ac:dyDescent="0.25">
      <c r="A2231" s="38"/>
      <c r="C2231" s="39"/>
      <c r="D2231" s="39"/>
    </row>
    <row r="2232" spans="1:4" ht="12.5" x14ac:dyDescent="0.25">
      <c r="A2232" s="38"/>
      <c r="C2232" s="39"/>
      <c r="D2232" s="39"/>
    </row>
    <row r="2233" spans="1:4" ht="12.5" x14ac:dyDescent="0.25">
      <c r="A2233" s="38"/>
      <c r="C2233" s="39"/>
      <c r="D2233" s="39"/>
    </row>
    <row r="2234" spans="1:4" ht="12.5" x14ac:dyDescent="0.25">
      <c r="A2234" s="38"/>
      <c r="C2234" s="39"/>
      <c r="D2234" s="39"/>
    </row>
    <row r="2235" spans="1:4" ht="12.5" x14ac:dyDescent="0.25">
      <c r="A2235" s="38"/>
      <c r="C2235" s="39"/>
      <c r="D2235" s="39"/>
    </row>
    <row r="2236" spans="1:4" ht="12.5" x14ac:dyDescent="0.25">
      <c r="A2236" s="38"/>
      <c r="C2236" s="39"/>
      <c r="D2236" s="39"/>
    </row>
    <row r="2237" spans="1:4" ht="12.5" x14ac:dyDescent="0.25">
      <c r="A2237" s="38"/>
      <c r="C2237" s="39"/>
      <c r="D2237" s="39"/>
    </row>
    <row r="2238" spans="1:4" ht="12.5" x14ac:dyDescent="0.25">
      <c r="A2238" s="38"/>
      <c r="C2238" s="39"/>
      <c r="D2238" s="39"/>
    </row>
    <row r="2239" spans="1:4" ht="12.5" x14ac:dyDescent="0.25">
      <c r="A2239" s="38"/>
      <c r="C2239" s="39"/>
      <c r="D2239" s="39"/>
    </row>
    <row r="2240" spans="1:4" ht="12.5" x14ac:dyDescent="0.25">
      <c r="A2240" s="38"/>
      <c r="C2240" s="39"/>
      <c r="D2240" s="39"/>
    </row>
    <row r="2241" spans="1:4" ht="12.5" x14ac:dyDescent="0.25">
      <c r="A2241" s="38"/>
      <c r="C2241" s="39"/>
      <c r="D2241" s="39"/>
    </row>
    <row r="2242" spans="1:4" ht="12.5" x14ac:dyDescent="0.25">
      <c r="A2242" s="38"/>
      <c r="C2242" s="39"/>
      <c r="D2242" s="39"/>
    </row>
    <row r="2243" spans="1:4" ht="12.5" x14ac:dyDescent="0.25">
      <c r="A2243" s="38"/>
      <c r="C2243" s="39"/>
      <c r="D2243" s="39"/>
    </row>
    <row r="2244" spans="1:4" ht="12.5" x14ac:dyDescent="0.25">
      <c r="A2244" s="38"/>
      <c r="C2244" s="39"/>
      <c r="D2244" s="39"/>
    </row>
    <row r="2245" spans="1:4" ht="12.5" x14ac:dyDescent="0.25">
      <c r="A2245" s="38"/>
      <c r="C2245" s="39"/>
      <c r="D2245" s="39"/>
    </row>
    <row r="2246" spans="1:4" ht="12.5" x14ac:dyDescent="0.25">
      <c r="A2246" s="38"/>
      <c r="C2246" s="39"/>
      <c r="D2246" s="39"/>
    </row>
    <row r="2247" spans="1:4" ht="12.5" x14ac:dyDescent="0.25">
      <c r="A2247" s="38"/>
      <c r="C2247" s="39"/>
      <c r="D2247" s="39"/>
    </row>
    <row r="2248" spans="1:4" ht="12.5" x14ac:dyDescent="0.25">
      <c r="A2248" s="38"/>
      <c r="C2248" s="39"/>
      <c r="D2248" s="39"/>
    </row>
    <row r="2249" spans="1:4" ht="12.5" x14ac:dyDescent="0.25">
      <c r="A2249" s="38"/>
      <c r="C2249" s="39"/>
      <c r="D2249" s="39"/>
    </row>
    <row r="2250" spans="1:4" ht="12.5" x14ac:dyDescent="0.25">
      <c r="A2250" s="38"/>
      <c r="C2250" s="39"/>
      <c r="D2250" s="39"/>
    </row>
    <row r="2251" spans="1:4" ht="12.5" x14ac:dyDescent="0.25">
      <c r="A2251" s="38"/>
      <c r="C2251" s="39"/>
      <c r="D2251" s="39"/>
    </row>
    <row r="2252" spans="1:4" ht="12.5" x14ac:dyDescent="0.25">
      <c r="A2252" s="38"/>
      <c r="C2252" s="39"/>
      <c r="D2252" s="39"/>
    </row>
    <row r="2253" spans="1:4" ht="12.5" x14ac:dyDescent="0.25">
      <c r="A2253" s="38"/>
      <c r="C2253" s="39"/>
      <c r="D2253" s="39"/>
    </row>
    <row r="2254" spans="1:4" ht="12.5" x14ac:dyDescent="0.25">
      <c r="A2254" s="38"/>
      <c r="C2254" s="39"/>
      <c r="D2254" s="39"/>
    </row>
    <row r="2255" spans="1:4" ht="12.5" x14ac:dyDescent="0.25">
      <c r="A2255" s="38"/>
      <c r="C2255" s="39"/>
      <c r="D2255" s="39"/>
    </row>
    <row r="2256" spans="1:4" ht="12.5" x14ac:dyDescent="0.25">
      <c r="A2256" s="38"/>
      <c r="C2256" s="39"/>
      <c r="D2256" s="39"/>
    </row>
    <row r="2257" spans="1:4" ht="12.5" x14ac:dyDescent="0.25">
      <c r="A2257" s="38"/>
      <c r="C2257" s="39"/>
      <c r="D2257" s="39"/>
    </row>
    <row r="2258" spans="1:4" ht="12.5" x14ac:dyDescent="0.25">
      <c r="A2258" s="38"/>
      <c r="C2258" s="39"/>
      <c r="D2258" s="39"/>
    </row>
    <row r="2259" spans="1:4" ht="12.5" x14ac:dyDescent="0.25">
      <c r="A2259" s="38"/>
      <c r="C2259" s="39"/>
      <c r="D2259" s="39"/>
    </row>
    <row r="2260" spans="1:4" ht="12.5" x14ac:dyDescent="0.25">
      <c r="A2260" s="38"/>
      <c r="C2260" s="39"/>
      <c r="D2260" s="39"/>
    </row>
    <row r="2261" spans="1:4" ht="12.5" x14ac:dyDescent="0.25">
      <c r="A2261" s="38"/>
      <c r="C2261" s="39"/>
      <c r="D2261" s="39"/>
    </row>
    <row r="2262" spans="1:4" ht="12.5" x14ac:dyDescent="0.25">
      <c r="A2262" s="38"/>
      <c r="C2262" s="39"/>
      <c r="D2262" s="39"/>
    </row>
    <row r="2263" spans="1:4" ht="12.5" x14ac:dyDescent="0.25">
      <c r="A2263" s="38"/>
      <c r="C2263" s="39"/>
      <c r="D2263" s="39"/>
    </row>
    <row r="2264" spans="1:4" ht="12.5" x14ac:dyDescent="0.25">
      <c r="A2264" s="38"/>
      <c r="C2264" s="39"/>
      <c r="D2264" s="39"/>
    </row>
    <row r="2265" spans="1:4" ht="12.5" x14ac:dyDescent="0.25">
      <c r="A2265" s="38"/>
      <c r="C2265" s="39"/>
      <c r="D2265" s="39"/>
    </row>
    <row r="2266" spans="1:4" ht="12.5" x14ac:dyDescent="0.25">
      <c r="A2266" s="38"/>
      <c r="C2266" s="39"/>
      <c r="D2266" s="39"/>
    </row>
    <row r="2267" spans="1:4" ht="12.5" x14ac:dyDescent="0.25">
      <c r="A2267" s="38"/>
      <c r="C2267" s="39"/>
      <c r="D2267" s="39"/>
    </row>
    <row r="2268" spans="1:4" ht="12.5" x14ac:dyDescent="0.25">
      <c r="A2268" s="38"/>
      <c r="C2268" s="39"/>
      <c r="D2268" s="39"/>
    </row>
    <row r="2269" spans="1:4" ht="12.5" x14ac:dyDescent="0.25">
      <c r="A2269" s="38"/>
      <c r="C2269" s="39"/>
      <c r="D2269" s="39"/>
    </row>
    <row r="2270" spans="1:4" ht="12.5" x14ac:dyDescent="0.25">
      <c r="A2270" s="38"/>
      <c r="C2270" s="39"/>
      <c r="D2270" s="39"/>
    </row>
    <row r="2271" spans="1:4" ht="12.5" x14ac:dyDescent="0.25">
      <c r="A2271" s="38"/>
      <c r="C2271" s="39"/>
      <c r="D2271" s="39"/>
    </row>
    <row r="2272" spans="1:4" ht="12.5" x14ac:dyDescent="0.25">
      <c r="A2272" s="38"/>
      <c r="C2272" s="39"/>
      <c r="D2272" s="39"/>
    </row>
    <row r="2273" spans="1:4" ht="12.5" x14ac:dyDescent="0.25">
      <c r="A2273" s="38"/>
      <c r="C2273" s="39"/>
      <c r="D2273" s="39"/>
    </row>
    <row r="2274" spans="1:4" ht="12.5" x14ac:dyDescent="0.25">
      <c r="A2274" s="38"/>
      <c r="C2274" s="39"/>
      <c r="D2274" s="39"/>
    </row>
    <row r="2275" spans="1:4" ht="12.5" x14ac:dyDescent="0.25">
      <c r="A2275" s="38"/>
      <c r="C2275" s="39"/>
      <c r="D2275" s="39"/>
    </row>
    <row r="2276" spans="1:4" ht="12.5" x14ac:dyDescent="0.25">
      <c r="A2276" s="38"/>
      <c r="C2276" s="39"/>
      <c r="D2276" s="39"/>
    </row>
    <row r="2277" spans="1:4" ht="12.5" x14ac:dyDescent="0.25">
      <c r="A2277" s="38"/>
      <c r="C2277" s="39"/>
      <c r="D2277" s="39"/>
    </row>
    <row r="2278" spans="1:4" ht="12.5" x14ac:dyDescent="0.25">
      <c r="A2278" s="38"/>
      <c r="C2278" s="39"/>
      <c r="D2278" s="39"/>
    </row>
    <row r="2279" spans="1:4" ht="12.5" x14ac:dyDescent="0.25">
      <c r="A2279" s="38"/>
      <c r="C2279" s="39"/>
      <c r="D2279" s="39"/>
    </row>
    <row r="2280" spans="1:4" ht="12.5" x14ac:dyDescent="0.25">
      <c r="A2280" s="38"/>
      <c r="C2280" s="39"/>
      <c r="D2280" s="39"/>
    </row>
    <row r="2281" spans="1:4" ht="12.5" x14ac:dyDescent="0.25">
      <c r="A2281" s="38"/>
      <c r="C2281" s="39"/>
      <c r="D2281" s="39"/>
    </row>
    <row r="2282" spans="1:4" ht="12.5" x14ac:dyDescent="0.25">
      <c r="A2282" s="38"/>
      <c r="C2282" s="39"/>
      <c r="D2282" s="39"/>
    </row>
    <row r="2283" spans="1:4" ht="12.5" x14ac:dyDescent="0.25">
      <c r="A2283" s="38"/>
      <c r="C2283" s="39"/>
      <c r="D2283" s="39"/>
    </row>
    <row r="2284" spans="1:4" ht="12.5" x14ac:dyDescent="0.25">
      <c r="A2284" s="38"/>
      <c r="C2284" s="39"/>
      <c r="D2284" s="39"/>
    </row>
    <row r="2285" spans="1:4" ht="12.5" x14ac:dyDescent="0.25">
      <c r="A2285" s="38"/>
      <c r="C2285" s="39"/>
      <c r="D2285" s="39"/>
    </row>
    <row r="2286" spans="1:4" ht="12.5" x14ac:dyDescent="0.25">
      <c r="A2286" s="38"/>
      <c r="C2286" s="39"/>
      <c r="D2286" s="39"/>
    </row>
    <row r="2287" spans="1:4" ht="12.5" x14ac:dyDescent="0.25">
      <c r="A2287" s="38"/>
      <c r="C2287" s="39"/>
      <c r="D2287" s="39"/>
    </row>
    <row r="2288" spans="1:4" ht="12.5" x14ac:dyDescent="0.25">
      <c r="A2288" s="38"/>
      <c r="C2288" s="39"/>
      <c r="D2288" s="39"/>
    </row>
    <row r="2289" spans="1:4" ht="12.5" x14ac:dyDescent="0.25">
      <c r="A2289" s="38"/>
      <c r="C2289" s="39"/>
      <c r="D2289" s="39"/>
    </row>
    <row r="2290" spans="1:4" ht="12.5" x14ac:dyDescent="0.25">
      <c r="A2290" s="38"/>
      <c r="C2290" s="39"/>
      <c r="D2290" s="39"/>
    </row>
    <row r="2291" spans="1:4" ht="12.5" x14ac:dyDescent="0.25">
      <c r="A2291" s="38"/>
      <c r="C2291" s="39"/>
      <c r="D2291" s="39"/>
    </row>
    <row r="2292" spans="1:4" ht="12.5" x14ac:dyDescent="0.25">
      <c r="A2292" s="38"/>
      <c r="C2292" s="39"/>
      <c r="D2292" s="39"/>
    </row>
    <row r="2293" spans="1:4" ht="12.5" x14ac:dyDescent="0.25">
      <c r="A2293" s="38"/>
      <c r="C2293" s="39"/>
      <c r="D2293" s="39"/>
    </row>
    <row r="2294" spans="1:4" ht="12.5" x14ac:dyDescent="0.25">
      <c r="A2294" s="38"/>
      <c r="C2294" s="39"/>
      <c r="D2294" s="39"/>
    </row>
    <row r="2295" spans="1:4" ht="12.5" x14ac:dyDescent="0.25">
      <c r="A2295" s="38"/>
      <c r="C2295" s="39"/>
      <c r="D2295" s="39"/>
    </row>
    <row r="2296" spans="1:4" ht="12.5" x14ac:dyDescent="0.25">
      <c r="A2296" s="38"/>
      <c r="C2296" s="39"/>
      <c r="D2296" s="39"/>
    </row>
    <row r="2297" spans="1:4" ht="12.5" x14ac:dyDescent="0.25">
      <c r="A2297" s="38"/>
      <c r="C2297" s="39"/>
      <c r="D2297" s="39"/>
    </row>
    <row r="2298" spans="1:4" ht="12.5" x14ac:dyDescent="0.25">
      <c r="A2298" s="38"/>
      <c r="C2298" s="39"/>
      <c r="D2298" s="39"/>
    </row>
    <row r="2299" spans="1:4" ht="12.5" x14ac:dyDescent="0.25">
      <c r="A2299" s="38"/>
      <c r="C2299" s="39"/>
      <c r="D2299" s="39"/>
    </row>
    <row r="2300" spans="1:4" ht="12.5" x14ac:dyDescent="0.25">
      <c r="A2300" s="38"/>
      <c r="C2300" s="39"/>
      <c r="D2300" s="39"/>
    </row>
    <row r="2301" spans="1:4" ht="12.5" x14ac:dyDescent="0.25">
      <c r="A2301" s="38"/>
      <c r="C2301" s="39"/>
      <c r="D2301" s="39"/>
    </row>
    <row r="2302" spans="1:4" ht="12.5" x14ac:dyDescent="0.25">
      <c r="A2302" s="38"/>
      <c r="C2302" s="39"/>
      <c r="D2302" s="39"/>
    </row>
    <row r="2303" spans="1:4" ht="12.5" x14ac:dyDescent="0.25">
      <c r="A2303" s="38"/>
      <c r="C2303" s="39"/>
      <c r="D2303" s="39"/>
    </row>
    <row r="2304" spans="1:4" ht="12.5" x14ac:dyDescent="0.25">
      <c r="A2304" s="38"/>
      <c r="C2304" s="39"/>
      <c r="D2304" s="39"/>
    </row>
    <row r="2305" spans="1:4" ht="12.5" x14ac:dyDescent="0.25">
      <c r="A2305" s="38"/>
      <c r="C2305" s="39"/>
      <c r="D2305" s="39"/>
    </row>
    <row r="2306" spans="1:4" ht="12.5" x14ac:dyDescent="0.25">
      <c r="A2306" s="38"/>
      <c r="C2306" s="39"/>
      <c r="D2306" s="39"/>
    </row>
    <row r="2307" spans="1:4" ht="12.5" x14ac:dyDescent="0.25">
      <c r="A2307" s="38"/>
      <c r="C2307" s="39"/>
      <c r="D2307" s="39"/>
    </row>
    <row r="2308" spans="1:4" ht="12.5" x14ac:dyDescent="0.25">
      <c r="A2308" s="38"/>
      <c r="C2308" s="39"/>
      <c r="D2308" s="39"/>
    </row>
    <row r="2309" spans="1:4" ht="12.5" x14ac:dyDescent="0.25">
      <c r="A2309" s="38"/>
      <c r="C2309" s="39"/>
      <c r="D2309" s="39"/>
    </row>
    <row r="2310" spans="1:4" ht="12.5" x14ac:dyDescent="0.25">
      <c r="A2310" s="38"/>
      <c r="C2310" s="39"/>
      <c r="D2310" s="39"/>
    </row>
    <row r="2311" spans="1:4" ht="12.5" x14ac:dyDescent="0.25">
      <c r="A2311" s="38"/>
      <c r="C2311" s="39"/>
      <c r="D2311" s="39"/>
    </row>
    <row r="2312" spans="1:4" ht="12.5" x14ac:dyDescent="0.25">
      <c r="A2312" s="38"/>
      <c r="C2312" s="39"/>
      <c r="D2312" s="39"/>
    </row>
    <row r="2313" spans="1:4" ht="12.5" x14ac:dyDescent="0.25">
      <c r="A2313" s="38"/>
      <c r="C2313" s="39"/>
      <c r="D2313" s="39"/>
    </row>
    <row r="2314" spans="1:4" ht="12.5" x14ac:dyDescent="0.25">
      <c r="A2314" s="38"/>
      <c r="C2314" s="39"/>
      <c r="D2314" s="39"/>
    </row>
    <row r="2315" spans="1:4" ht="12.5" x14ac:dyDescent="0.25">
      <c r="A2315" s="38"/>
      <c r="C2315" s="39"/>
      <c r="D2315" s="39"/>
    </row>
    <row r="2316" spans="1:4" ht="12.5" x14ac:dyDescent="0.25">
      <c r="A2316" s="38"/>
      <c r="C2316" s="39"/>
      <c r="D2316" s="39"/>
    </row>
    <row r="2317" spans="1:4" ht="12.5" x14ac:dyDescent="0.25">
      <c r="A2317" s="38"/>
      <c r="C2317" s="39"/>
      <c r="D2317" s="39"/>
    </row>
    <row r="2318" spans="1:4" ht="12.5" x14ac:dyDescent="0.25">
      <c r="A2318" s="38"/>
      <c r="C2318" s="39"/>
      <c r="D2318" s="39"/>
    </row>
    <row r="2319" spans="1:4" ht="12.5" x14ac:dyDescent="0.25">
      <c r="A2319" s="38"/>
      <c r="C2319" s="39"/>
      <c r="D2319" s="39"/>
    </row>
    <row r="2320" spans="1:4" ht="12.5" x14ac:dyDescent="0.25">
      <c r="A2320" s="38"/>
      <c r="C2320" s="39"/>
      <c r="D2320" s="39"/>
    </row>
    <row r="2321" spans="1:4" ht="12.5" x14ac:dyDescent="0.25">
      <c r="A2321" s="38"/>
      <c r="C2321" s="39"/>
      <c r="D2321" s="39"/>
    </row>
    <row r="2322" spans="1:4" ht="12.5" x14ac:dyDescent="0.25">
      <c r="A2322" s="38"/>
      <c r="C2322" s="39"/>
      <c r="D2322" s="39"/>
    </row>
    <row r="2323" spans="1:4" ht="12.5" x14ac:dyDescent="0.25">
      <c r="A2323" s="38"/>
      <c r="C2323" s="39"/>
      <c r="D2323" s="39"/>
    </row>
    <row r="2324" spans="1:4" ht="12.5" x14ac:dyDescent="0.25">
      <c r="A2324" s="38"/>
      <c r="C2324" s="39"/>
      <c r="D2324" s="39"/>
    </row>
    <row r="2325" spans="1:4" ht="12.5" x14ac:dyDescent="0.25">
      <c r="A2325" s="38"/>
      <c r="C2325" s="39"/>
      <c r="D2325" s="39"/>
    </row>
    <row r="2326" spans="1:4" ht="12.5" x14ac:dyDescent="0.25">
      <c r="A2326" s="38"/>
      <c r="C2326" s="39"/>
      <c r="D2326" s="39"/>
    </row>
    <row r="2327" spans="1:4" ht="12.5" x14ac:dyDescent="0.25">
      <c r="A2327" s="38"/>
      <c r="C2327" s="39"/>
      <c r="D2327" s="39"/>
    </row>
    <row r="2328" spans="1:4" ht="12.5" x14ac:dyDescent="0.25">
      <c r="A2328" s="38"/>
      <c r="C2328" s="39"/>
      <c r="D2328" s="39"/>
    </row>
    <row r="2329" spans="1:4" ht="12.5" x14ac:dyDescent="0.25">
      <c r="A2329" s="38"/>
      <c r="C2329" s="39"/>
      <c r="D2329" s="39"/>
    </row>
    <row r="2330" spans="1:4" ht="12.5" x14ac:dyDescent="0.25">
      <c r="A2330" s="38"/>
      <c r="C2330" s="39"/>
      <c r="D2330" s="39"/>
    </row>
    <row r="2331" spans="1:4" ht="12.5" x14ac:dyDescent="0.25">
      <c r="A2331" s="38"/>
      <c r="C2331" s="39"/>
      <c r="D2331" s="39"/>
    </row>
    <row r="2332" spans="1:4" ht="12.5" x14ac:dyDescent="0.25">
      <c r="A2332" s="38"/>
      <c r="C2332" s="39"/>
      <c r="D2332" s="39"/>
    </row>
    <row r="2333" spans="1:4" ht="12.5" x14ac:dyDescent="0.25">
      <c r="A2333" s="38"/>
      <c r="C2333" s="39"/>
      <c r="D2333" s="39"/>
    </row>
    <row r="2334" spans="1:4" ht="12.5" x14ac:dyDescent="0.25">
      <c r="A2334" s="38"/>
      <c r="C2334" s="39"/>
      <c r="D2334" s="39"/>
    </row>
    <row r="2335" spans="1:4" ht="12.5" x14ac:dyDescent="0.25">
      <c r="A2335" s="38"/>
      <c r="C2335" s="39"/>
      <c r="D2335" s="39"/>
    </row>
    <row r="2336" spans="1:4" ht="12.5" x14ac:dyDescent="0.25">
      <c r="A2336" s="38"/>
      <c r="C2336" s="39"/>
      <c r="D2336" s="39"/>
    </row>
    <row r="2337" spans="1:4" ht="12.5" x14ac:dyDescent="0.25">
      <c r="A2337" s="38"/>
      <c r="C2337" s="39"/>
      <c r="D2337" s="39"/>
    </row>
    <row r="2338" spans="1:4" ht="12.5" x14ac:dyDescent="0.25">
      <c r="A2338" s="38"/>
      <c r="C2338" s="39"/>
      <c r="D2338" s="39"/>
    </row>
    <row r="2339" spans="1:4" ht="12.5" x14ac:dyDescent="0.25">
      <c r="A2339" s="38"/>
      <c r="C2339" s="39"/>
      <c r="D2339" s="39"/>
    </row>
    <row r="2340" spans="1:4" ht="12.5" x14ac:dyDescent="0.25">
      <c r="A2340" s="38"/>
      <c r="C2340" s="39"/>
      <c r="D2340" s="39"/>
    </row>
    <row r="2341" spans="1:4" ht="12.5" x14ac:dyDescent="0.25">
      <c r="A2341" s="38"/>
      <c r="C2341" s="39"/>
      <c r="D2341" s="39"/>
    </row>
    <row r="2342" spans="1:4" ht="12.5" x14ac:dyDescent="0.25">
      <c r="A2342" s="38"/>
      <c r="C2342" s="39"/>
      <c r="D2342" s="39"/>
    </row>
    <row r="2343" spans="1:4" ht="12.5" x14ac:dyDescent="0.25">
      <c r="A2343" s="38"/>
      <c r="C2343" s="39"/>
      <c r="D2343" s="39"/>
    </row>
    <row r="2344" spans="1:4" ht="12.5" x14ac:dyDescent="0.25">
      <c r="A2344" s="38"/>
      <c r="C2344" s="39"/>
      <c r="D2344" s="39"/>
    </row>
    <row r="2345" spans="1:4" ht="12.5" x14ac:dyDescent="0.25">
      <c r="A2345" s="38"/>
      <c r="C2345" s="39"/>
      <c r="D2345" s="39"/>
    </row>
    <row r="2346" spans="1:4" ht="12.5" x14ac:dyDescent="0.25">
      <c r="A2346" s="38"/>
      <c r="C2346" s="39"/>
      <c r="D2346" s="39"/>
    </row>
    <row r="2347" spans="1:4" ht="12.5" x14ac:dyDescent="0.25">
      <c r="A2347" s="38"/>
      <c r="C2347" s="39"/>
      <c r="D2347" s="39"/>
    </row>
    <row r="2348" spans="1:4" ht="12.5" x14ac:dyDescent="0.25">
      <c r="A2348" s="38"/>
      <c r="C2348" s="39"/>
      <c r="D2348" s="39"/>
    </row>
    <row r="2349" spans="1:4" ht="12.5" x14ac:dyDescent="0.25">
      <c r="A2349" s="38"/>
      <c r="C2349" s="39"/>
      <c r="D2349" s="39"/>
    </row>
    <row r="2350" spans="1:4" ht="12.5" x14ac:dyDescent="0.25">
      <c r="A2350" s="38"/>
      <c r="C2350" s="39"/>
      <c r="D2350" s="39"/>
    </row>
    <row r="2351" spans="1:4" ht="12.5" x14ac:dyDescent="0.25">
      <c r="A2351" s="38"/>
      <c r="C2351" s="39"/>
      <c r="D2351" s="39"/>
    </row>
    <row r="2352" spans="1:4" ht="12.5" x14ac:dyDescent="0.25">
      <c r="A2352" s="38"/>
      <c r="C2352" s="39"/>
      <c r="D2352" s="39"/>
    </row>
    <row r="2353" spans="1:4" ht="12.5" x14ac:dyDescent="0.25">
      <c r="A2353" s="38"/>
      <c r="C2353" s="39"/>
      <c r="D2353" s="39"/>
    </row>
    <row r="2354" spans="1:4" ht="12.5" x14ac:dyDescent="0.25">
      <c r="A2354" s="38"/>
      <c r="C2354" s="39"/>
      <c r="D2354" s="39"/>
    </row>
    <row r="2355" spans="1:4" ht="12.5" x14ac:dyDescent="0.25">
      <c r="A2355" s="38"/>
      <c r="C2355" s="39"/>
      <c r="D2355" s="39"/>
    </row>
    <row r="2356" spans="1:4" ht="12.5" x14ac:dyDescent="0.25">
      <c r="A2356" s="38"/>
      <c r="C2356" s="39"/>
      <c r="D2356" s="39"/>
    </row>
    <row r="2357" spans="1:4" ht="12.5" x14ac:dyDescent="0.25">
      <c r="A2357" s="38"/>
      <c r="C2357" s="39"/>
      <c r="D2357" s="39"/>
    </row>
    <row r="2358" spans="1:4" ht="12.5" x14ac:dyDescent="0.25">
      <c r="A2358" s="38"/>
      <c r="C2358" s="39"/>
      <c r="D2358" s="39"/>
    </row>
    <row r="2359" spans="1:4" ht="12.5" x14ac:dyDescent="0.25">
      <c r="A2359" s="38"/>
      <c r="C2359" s="39"/>
      <c r="D2359" s="39"/>
    </row>
    <row r="2360" spans="1:4" ht="12.5" x14ac:dyDescent="0.25">
      <c r="A2360" s="38"/>
      <c r="C2360" s="39"/>
      <c r="D2360" s="39"/>
    </row>
    <row r="2361" spans="1:4" ht="12.5" x14ac:dyDescent="0.25">
      <c r="A2361" s="38"/>
      <c r="C2361" s="39"/>
      <c r="D2361" s="39"/>
    </row>
    <row r="2362" spans="1:4" ht="12.5" x14ac:dyDescent="0.25">
      <c r="A2362" s="38"/>
      <c r="C2362" s="39"/>
      <c r="D2362" s="39"/>
    </row>
    <row r="2363" spans="1:4" ht="12.5" x14ac:dyDescent="0.25">
      <c r="A2363" s="38"/>
      <c r="C2363" s="39"/>
      <c r="D2363" s="39"/>
    </row>
    <row r="2364" spans="1:4" ht="12.5" x14ac:dyDescent="0.25">
      <c r="A2364" s="38"/>
      <c r="C2364" s="39"/>
      <c r="D2364" s="39"/>
    </row>
    <row r="2365" spans="1:4" ht="12.5" x14ac:dyDescent="0.25">
      <c r="A2365" s="38"/>
      <c r="C2365" s="39"/>
      <c r="D2365" s="39"/>
    </row>
    <row r="2366" spans="1:4" ht="12.5" x14ac:dyDescent="0.25">
      <c r="A2366" s="38"/>
      <c r="C2366" s="39"/>
      <c r="D2366" s="39"/>
    </row>
    <row r="2367" spans="1:4" ht="12.5" x14ac:dyDescent="0.25">
      <c r="A2367" s="38"/>
      <c r="C2367" s="39"/>
      <c r="D2367" s="39"/>
    </row>
    <row r="2368" spans="1:4" ht="12.5" x14ac:dyDescent="0.25">
      <c r="A2368" s="38"/>
      <c r="C2368" s="39"/>
      <c r="D2368" s="39"/>
    </row>
    <row r="2369" spans="1:4" ht="12.5" x14ac:dyDescent="0.25">
      <c r="A2369" s="38"/>
      <c r="C2369" s="39"/>
      <c r="D2369" s="39"/>
    </row>
    <row r="2370" spans="1:4" ht="12.5" x14ac:dyDescent="0.25">
      <c r="A2370" s="38"/>
      <c r="C2370" s="39"/>
      <c r="D2370" s="39"/>
    </row>
    <row r="2371" spans="1:4" ht="12.5" x14ac:dyDescent="0.25">
      <c r="A2371" s="38"/>
      <c r="C2371" s="39"/>
      <c r="D2371" s="39"/>
    </row>
    <row r="2372" spans="1:4" ht="12.5" x14ac:dyDescent="0.25">
      <c r="A2372" s="38"/>
      <c r="C2372" s="39"/>
      <c r="D2372" s="39"/>
    </row>
    <row r="2373" spans="1:4" ht="12.5" x14ac:dyDescent="0.25">
      <c r="A2373" s="38"/>
      <c r="C2373" s="39"/>
      <c r="D2373" s="39"/>
    </row>
    <row r="2374" spans="1:4" ht="12.5" x14ac:dyDescent="0.25">
      <c r="A2374" s="38"/>
      <c r="C2374" s="39"/>
      <c r="D2374" s="39"/>
    </row>
    <row r="2375" spans="1:4" ht="12.5" x14ac:dyDescent="0.25">
      <c r="A2375" s="38"/>
      <c r="C2375" s="39"/>
      <c r="D2375" s="39"/>
    </row>
    <row r="2376" spans="1:4" ht="12.5" x14ac:dyDescent="0.25">
      <c r="A2376" s="38"/>
      <c r="C2376" s="39"/>
      <c r="D2376" s="39"/>
    </row>
    <row r="2377" spans="1:4" ht="12.5" x14ac:dyDescent="0.25">
      <c r="A2377" s="38"/>
      <c r="C2377" s="39"/>
      <c r="D2377" s="39"/>
    </row>
    <row r="2378" spans="1:4" ht="12.5" x14ac:dyDescent="0.25">
      <c r="A2378" s="38"/>
      <c r="C2378" s="39"/>
      <c r="D2378" s="39"/>
    </row>
    <row r="2379" spans="1:4" ht="12.5" x14ac:dyDescent="0.25">
      <c r="A2379" s="38"/>
      <c r="C2379" s="39"/>
      <c r="D2379" s="39"/>
    </row>
    <row r="2380" spans="1:4" ht="12.5" x14ac:dyDescent="0.25">
      <c r="A2380" s="38"/>
      <c r="C2380" s="39"/>
      <c r="D2380" s="39"/>
    </row>
    <row r="2381" spans="1:4" ht="12.5" x14ac:dyDescent="0.25">
      <c r="A2381" s="38"/>
      <c r="C2381" s="39"/>
      <c r="D2381" s="39"/>
    </row>
    <row r="2382" spans="1:4" ht="12.5" x14ac:dyDescent="0.25">
      <c r="A2382" s="38"/>
      <c r="C2382" s="39"/>
      <c r="D2382" s="39"/>
    </row>
    <row r="2383" spans="1:4" ht="12.5" x14ac:dyDescent="0.25">
      <c r="A2383" s="38"/>
      <c r="C2383" s="39"/>
      <c r="D2383" s="39"/>
    </row>
    <row r="2384" spans="1:4" ht="12.5" x14ac:dyDescent="0.25">
      <c r="A2384" s="38"/>
      <c r="C2384" s="39"/>
      <c r="D2384" s="39"/>
    </row>
    <row r="2385" spans="1:4" ht="12.5" x14ac:dyDescent="0.25">
      <c r="A2385" s="38"/>
      <c r="C2385" s="39"/>
      <c r="D2385" s="39"/>
    </row>
    <row r="2386" spans="1:4" ht="12.5" x14ac:dyDescent="0.25">
      <c r="A2386" s="38"/>
      <c r="C2386" s="39"/>
      <c r="D2386" s="39"/>
    </row>
    <row r="2387" spans="1:4" ht="12.5" x14ac:dyDescent="0.25">
      <c r="A2387" s="38"/>
      <c r="C2387" s="39"/>
      <c r="D2387" s="39"/>
    </row>
    <row r="2388" spans="1:4" ht="12.5" x14ac:dyDescent="0.25">
      <c r="A2388" s="38"/>
      <c r="C2388" s="39"/>
      <c r="D2388" s="39"/>
    </row>
    <row r="2389" spans="1:4" ht="12.5" x14ac:dyDescent="0.25">
      <c r="A2389" s="38"/>
      <c r="C2389" s="39"/>
      <c r="D2389" s="39"/>
    </row>
    <row r="2390" spans="1:4" ht="12.5" x14ac:dyDescent="0.25">
      <c r="A2390" s="38"/>
      <c r="C2390" s="39"/>
      <c r="D2390" s="39"/>
    </row>
    <row r="2391" spans="1:4" ht="12.5" x14ac:dyDescent="0.25">
      <c r="A2391" s="38"/>
      <c r="C2391" s="39"/>
      <c r="D2391" s="39"/>
    </row>
    <row r="2392" spans="1:4" x14ac:dyDescent="0.25">
      <c r="A2392" s="2"/>
      <c r="C2392" s="8"/>
      <c r="D2392" s="8"/>
    </row>
    <row r="2393" spans="1:4" x14ac:dyDescent="0.25">
      <c r="A2393" s="2"/>
      <c r="C2393" s="8"/>
      <c r="D2393" s="8"/>
    </row>
    <row r="2394" spans="1:4" x14ac:dyDescent="0.25">
      <c r="A2394" s="2"/>
      <c r="C2394" s="8"/>
      <c r="D2394" s="8"/>
    </row>
    <row r="2395" spans="1:4" x14ac:dyDescent="0.25">
      <c r="A2395" s="2"/>
      <c r="C2395" s="8"/>
      <c r="D2395" s="8"/>
    </row>
    <row r="2396" spans="1:4" x14ac:dyDescent="0.25">
      <c r="A2396" s="2"/>
      <c r="C2396" s="8"/>
      <c r="D2396" s="8"/>
    </row>
    <row r="2397" spans="1:4" x14ac:dyDescent="0.25">
      <c r="A2397" s="2"/>
      <c r="C2397" s="8"/>
      <c r="D2397" s="8"/>
    </row>
    <row r="2398" spans="1:4" x14ac:dyDescent="0.25">
      <c r="A2398" s="2"/>
      <c r="C2398" s="8"/>
      <c r="D2398" s="8"/>
    </row>
    <row r="2399" spans="1:4" x14ac:dyDescent="0.25">
      <c r="A2399" s="2"/>
      <c r="C2399" s="8"/>
      <c r="D2399" s="8"/>
    </row>
    <row r="2400" spans="1:4" x14ac:dyDescent="0.25">
      <c r="A2400" s="2"/>
      <c r="C2400" s="8"/>
      <c r="D2400" s="8"/>
    </row>
    <row r="2401" spans="1:4" x14ac:dyDescent="0.25">
      <c r="A2401" s="2"/>
      <c r="C2401" s="8"/>
      <c r="D2401" s="8"/>
    </row>
    <row r="2402" spans="1:4" x14ac:dyDescent="0.25">
      <c r="A2402" s="2"/>
      <c r="C2402" s="8"/>
      <c r="D2402" s="8"/>
    </row>
    <row r="2403" spans="1:4" x14ac:dyDescent="0.25">
      <c r="A2403" s="2"/>
      <c r="C2403" s="8"/>
      <c r="D2403" s="8"/>
    </row>
    <row r="2404" spans="1:4" x14ac:dyDescent="0.25">
      <c r="A2404" s="2"/>
      <c r="C2404" s="8"/>
      <c r="D2404" s="8"/>
    </row>
    <row r="2405" spans="1:4" x14ac:dyDescent="0.25">
      <c r="A2405" s="2"/>
      <c r="C2405" s="8"/>
      <c r="D2405" s="8"/>
    </row>
    <row r="2406" spans="1:4" x14ac:dyDescent="0.25">
      <c r="A2406" s="2"/>
      <c r="C2406" s="8"/>
      <c r="D2406" s="8"/>
    </row>
    <row r="2407" spans="1:4" x14ac:dyDescent="0.25">
      <c r="A2407" s="2"/>
      <c r="C2407" s="8"/>
      <c r="D2407" s="8"/>
    </row>
    <row r="2408" spans="1:4" x14ac:dyDescent="0.25">
      <c r="A2408" s="2"/>
      <c r="C2408" s="8"/>
      <c r="D2408" s="8"/>
    </row>
    <row r="2409" spans="1:4" x14ac:dyDescent="0.25">
      <c r="A2409" s="2"/>
      <c r="C2409" s="8"/>
      <c r="D2409" s="8"/>
    </row>
    <row r="2410" spans="1:4" x14ac:dyDescent="0.25">
      <c r="A2410" s="2"/>
      <c r="C2410" s="8"/>
      <c r="D2410" s="8"/>
    </row>
    <row r="2411" spans="1:4" x14ac:dyDescent="0.25">
      <c r="A2411" s="2"/>
      <c r="C2411" s="8"/>
      <c r="D2411" s="8"/>
    </row>
    <row r="2412" spans="1:4" x14ac:dyDescent="0.25">
      <c r="A2412" s="2"/>
      <c r="C2412" s="8"/>
      <c r="D2412" s="8"/>
    </row>
    <row r="2413" spans="1:4" x14ac:dyDescent="0.25">
      <c r="A2413" s="2"/>
      <c r="C2413" s="8"/>
      <c r="D2413" s="8"/>
    </row>
    <row r="2414" spans="1:4" x14ac:dyDescent="0.25">
      <c r="A2414" s="2"/>
      <c r="C2414" s="8"/>
      <c r="D2414" s="8"/>
    </row>
    <row r="2415" spans="1:4" x14ac:dyDescent="0.25">
      <c r="A2415" s="2"/>
      <c r="C2415" s="8"/>
      <c r="D2415" s="8"/>
    </row>
    <row r="2416" spans="1:4" x14ac:dyDescent="0.25">
      <c r="A2416" s="2"/>
      <c r="C2416" s="8"/>
      <c r="D2416" s="8"/>
    </row>
    <row r="2417" spans="1:4" x14ac:dyDescent="0.25">
      <c r="A2417" s="2"/>
      <c r="C2417" s="8"/>
      <c r="D2417" s="8"/>
    </row>
    <row r="2418" spans="1:4" x14ac:dyDescent="0.25">
      <c r="A2418" s="2"/>
      <c r="C2418" s="8"/>
      <c r="D2418" s="8"/>
    </row>
    <row r="2419" spans="1:4" x14ac:dyDescent="0.25">
      <c r="A2419" s="2"/>
      <c r="C2419" s="8"/>
      <c r="D2419" s="8"/>
    </row>
    <row r="2420" spans="1:4" x14ac:dyDescent="0.25">
      <c r="A2420" s="2"/>
      <c r="C2420" s="8"/>
      <c r="D2420" s="8"/>
    </row>
    <row r="2421" spans="1:4" x14ac:dyDescent="0.25">
      <c r="A2421" s="2"/>
      <c r="C2421" s="8"/>
      <c r="D2421" s="8"/>
    </row>
    <row r="2422" spans="1:4" x14ac:dyDescent="0.25">
      <c r="A2422" s="2"/>
      <c r="C2422" s="8"/>
      <c r="D2422" s="8"/>
    </row>
    <row r="2423" spans="1:4" x14ac:dyDescent="0.25">
      <c r="A2423" s="2"/>
      <c r="C2423" s="8"/>
      <c r="D2423" s="8"/>
    </row>
    <row r="2424" spans="1:4" x14ac:dyDescent="0.25">
      <c r="A2424" s="2"/>
      <c r="C2424" s="8"/>
      <c r="D2424" s="8"/>
    </row>
    <row r="2425" spans="1:4" x14ac:dyDescent="0.25">
      <c r="A2425" s="2"/>
      <c r="C2425" s="8"/>
      <c r="D2425" s="8"/>
    </row>
    <row r="2426" spans="1:4" x14ac:dyDescent="0.25">
      <c r="A2426" s="2"/>
      <c r="C2426" s="8"/>
      <c r="D2426" s="8"/>
    </row>
    <row r="2427" spans="1:4" x14ac:dyDescent="0.25">
      <c r="A2427" s="2"/>
      <c r="C2427" s="8"/>
      <c r="D2427" s="8"/>
    </row>
    <row r="2428" spans="1:4" x14ac:dyDescent="0.25">
      <c r="A2428" s="2"/>
      <c r="C2428" s="8"/>
      <c r="D2428" s="8"/>
    </row>
    <row r="2429" spans="1:4" x14ac:dyDescent="0.25">
      <c r="A2429" s="2"/>
      <c r="C2429" s="8"/>
      <c r="D2429" s="8"/>
    </row>
    <row r="2430" spans="1:4" x14ac:dyDescent="0.25">
      <c r="A2430" s="2"/>
      <c r="C2430" s="8"/>
      <c r="D2430" s="8"/>
    </row>
    <row r="2431" spans="1:4" x14ac:dyDescent="0.25">
      <c r="A2431" s="2"/>
      <c r="C2431" s="8"/>
      <c r="D2431" s="8"/>
    </row>
    <row r="2432" spans="1:4" x14ac:dyDescent="0.25">
      <c r="A2432" s="2"/>
      <c r="C2432" s="8"/>
      <c r="D2432" s="8"/>
    </row>
    <row r="2433" spans="1:4" x14ac:dyDescent="0.25">
      <c r="A2433" s="2"/>
      <c r="C2433" s="8"/>
      <c r="D2433" s="8"/>
    </row>
    <row r="2434" spans="1:4" x14ac:dyDescent="0.25">
      <c r="A2434" s="2"/>
      <c r="C2434" s="8"/>
      <c r="D2434" s="8"/>
    </row>
    <row r="2435" spans="1:4" x14ac:dyDescent="0.25">
      <c r="A2435" s="2"/>
      <c r="C2435" s="8"/>
      <c r="D2435" s="8"/>
    </row>
    <row r="2436" spans="1:4" x14ac:dyDescent="0.25">
      <c r="A2436" s="2"/>
      <c r="C2436" s="8"/>
      <c r="D2436" s="8"/>
    </row>
    <row r="2437" spans="1:4" x14ac:dyDescent="0.25">
      <c r="A2437" s="2"/>
      <c r="C2437" s="8"/>
      <c r="D2437" s="8"/>
    </row>
    <row r="2438" spans="1:4" x14ac:dyDescent="0.25">
      <c r="A2438" s="2"/>
      <c r="C2438" s="8"/>
      <c r="D2438" s="8"/>
    </row>
    <row r="2439" spans="1:4" x14ac:dyDescent="0.25">
      <c r="A2439" s="2"/>
      <c r="C2439" s="8"/>
      <c r="D2439" s="8"/>
    </row>
    <row r="2440" spans="1:4" x14ac:dyDescent="0.25">
      <c r="A2440" s="2"/>
      <c r="C2440" s="8"/>
      <c r="D2440" s="8"/>
    </row>
    <row r="2441" spans="1:4" x14ac:dyDescent="0.25">
      <c r="A2441" s="2"/>
      <c r="C2441" s="8"/>
      <c r="D2441" s="8"/>
    </row>
    <row r="2442" spans="1:4" x14ac:dyDescent="0.25">
      <c r="A2442" s="2"/>
      <c r="C2442" s="8"/>
      <c r="D2442" s="8"/>
    </row>
    <row r="2443" spans="1:4" x14ac:dyDescent="0.25">
      <c r="A2443" s="2"/>
      <c r="C2443" s="8"/>
      <c r="D2443" s="8"/>
    </row>
    <row r="2444" spans="1:4" x14ac:dyDescent="0.25">
      <c r="A2444" s="2"/>
      <c r="C2444" s="8"/>
      <c r="D2444" s="8"/>
    </row>
    <row r="2445" spans="1:4" x14ac:dyDescent="0.25">
      <c r="A2445" s="2"/>
      <c r="C2445" s="8"/>
      <c r="D2445" s="8"/>
    </row>
    <row r="2446" spans="1:4" x14ac:dyDescent="0.25">
      <c r="A2446" s="2"/>
      <c r="C2446" s="8"/>
      <c r="D2446" s="8"/>
    </row>
    <row r="2447" spans="1:4" x14ac:dyDescent="0.25">
      <c r="A2447" s="2"/>
      <c r="C2447" s="8"/>
      <c r="D2447" s="8"/>
    </row>
    <row r="2448" spans="1:4" x14ac:dyDescent="0.25">
      <c r="A2448" s="2"/>
      <c r="C2448" s="8"/>
      <c r="D2448" s="8"/>
    </row>
    <row r="2449" spans="1:4" x14ac:dyDescent="0.25">
      <c r="A2449" s="2"/>
      <c r="C2449" s="8"/>
      <c r="D2449" s="8"/>
    </row>
    <row r="2450" spans="1:4" x14ac:dyDescent="0.25">
      <c r="A2450" s="2"/>
      <c r="C2450" s="8"/>
      <c r="D2450" s="8"/>
    </row>
    <row r="2451" spans="1:4" x14ac:dyDescent="0.25">
      <c r="A2451" s="2"/>
      <c r="C2451" s="8"/>
      <c r="D2451" s="8"/>
    </row>
    <row r="2452" spans="1:4" x14ac:dyDescent="0.25">
      <c r="A2452" s="2"/>
      <c r="C2452" s="8"/>
      <c r="D2452" s="8"/>
    </row>
    <row r="2453" spans="1:4" x14ac:dyDescent="0.25">
      <c r="A2453" s="2"/>
      <c r="C2453" s="8"/>
      <c r="D2453" s="8"/>
    </row>
    <row r="2454" spans="1:4" x14ac:dyDescent="0.25">
      <c r="A2454" s="2"/>
      <c r="C2454" s="8"/>
      <c r="D2454" s="8"/>
    </row>
    <row r="2455" spans="1:4" x14ac:dyDescent="0.25">
      <c r="A2455" s="2"/>
      <c r="C2455" s="8"/>
      <c r="D2455" s="8"/>
    </row>
    <row r="2456" spans="1:4" x14ac:dyDescent="0.25">
      <c r="A2456" s="2"/>
      <c r="C2456" s="8"/>
      <c r="D2456" s="8"/>
    </row>
    <row r="2457" spans="1:4" x14ac:dyDescent="0.25">
      <c r="A2457" s="2"/>
      <c r="C2457" s="8"/>
      <c r="D2457" s="8"/>
    </row>
    <row r="2458" spans="1:4" x14ac:dyDescent="0.25">
      <c r="A2458" s="2"/>
      <c r="C2458" s="8"/>
      <c r="D2458" s="8"/>
    </row>
    <row r="2459" spans="1:4" x14ac:dyDescent="0.25">
      <c r="A2459" s="2"/>
      <c r="C2459" s="8"/>
      <c r="D2459" s="8"/>
    </row>
    <row r="2460" spans="1:4" x14ac:dyDescent="0.25">
      <c r="A2460" s="2"/>
      <c r="C2460" s="8"/>
      <c r="D2460" s="8"/>
    </row>
    <row r="2461" spans="1:4" x14ac:dyDescent="0.25">
      <c r="A2461" s="2"/>
      <c r="C2461" s="8"/>
      <c r="D2461" s="8"/>
    </row>
    <row r="2462" spans="1:4" x14ac:dyDescent="0.25">
      <c r="A2462" s="2"/>
      <c r="C2462" s="8"/>
      <c r="D2462" s="8"/>
    </row>
    <row r="2463" spans="1:4" x14ac:dyDescent="0.25">
      <c r="A2463" s="2"/>
      <c r="C2463" s="8"/>
      <c r="D2463" s="8"/>
    </row>
    <row r="2464" spans="1:4" x14ac:dyDescent="0.25">
      <c r="A2464" s="2"/>
      <c r="C2464" s="8"/>
      <c r="D2464" s="8"/>
    </row>
    <row r="2465" spans="1:4" x14ac:dyDescent="0.25">
      <c r="A2465" s="2"/>
      <c r="C2465" s="8"/>
      <c r="D2465" s="8"/>
    </row>
    <row r="2466" spans="1:4" x14ac:dyDescent="0.25">
      <c r="A2466" s="2"/>
      <c r="C2466" s="8"/>
      <c r="D2466" s="8"/>
    </row>
    <row r="2467" spans="1:4" x14ac:dyDescent="0.25">
      <c r="A2467" s="2"/>
      <c r="C2467" s="8"/>
      <c r="D2467" s="8"/>
    </row>
    <row r="2468" spans="1:4" x14ac:dyDescent="0.25">
      <c r="A2468" s="2"/>
      <c r="C2468" s="8"/>
      <c r="D2468" s="8"/>
    </row>
    <row r="2469" spans="1:4" x14ac:dyDescent="0.25">
      <c r="A2469" s="2"/>
      <c r="C2469" s="8"/>
      <c r="D2469" s="8"/>
    </row>
    <row r="2470" spans="1:4" x14ac:dyDescent="0.25">
      <c r="A2470" s="2"/>
      <c r="C2470" s="8"/>
      <c r="D2470" s="8"/>
    </row>
    <row r="2471" spans="1:4" x14ac:dyDescent="0.25">
      <c r="A2471" s="2"/>
      <c r="C2471" s="8"/>
      <c r="D2471" s="8"/>
    </row>
    <row r="2472" spans="1:4" x14ac:dyDescent="0.25">
      <c r="A2472" s="2"/>
      <c r="C2472" s="8"/>
      <c r="D2472" s="8"/>
    </row>
    <row r="2473" spans="1:4" x14ac:dyDescent="0.25">
      <c r="A2473" s="2"/>
      <c r="C2473" s="8"/>
      <c r="D2473" s="8"/>
    </row>
    <row r="2474" spans="1:4" x14ac:dyDescent="0.25">
      <c r="A2474" s="2"/>
      <c r="C2474" s="8"/>
      <c r="D2474" s="8"/>
    </row>
    <row r="2475" spans="1:4" x14ac:dyDescent="0.25">
      <c r="A2475" s="2"/>
      <c r="C2475" s="8"/>
      <c r="D2475" s="8"/>
    </row>
    <row r="2476" spans="1:4" x14ac:dyDescent="0.25">
      <c r="A2476" s="2"/>
      <c r="C2476" s="8"/>
      <c r="D2476" s="8"/>
    </row>
    <row r="2477" spans="1:4" x14ac:dyDescent="0.25">
      <c r="A2477" s="2"/>
      <c r="C2477" s="8"/>
      <c r="D2477" s="8"/>
    </row>
    <row r="2478" spans="1:4" x14ac:dyDescent="0.25">
      <c r="A2478" s="2"/>
      <c r="C2478" s="8"/>
      <c r="D2478" s="8"/>
    </row>
    <row r="2479" spans="1:4" x14ac:dyDescent="0.25">
      <c r="A2479" s="2"/>
      <c r="C2479" s="8"/>
      <c r="D2479" s="8"/>
    </row>
    <row r="2480" spans="1:4" x14ac:dyDescent="0.25">
      <c r="A2480" s="2"/>
      <c r="C2480" s="8"/>
      <c r="D2480" s="8"/>
    </row>
    <row r="2481" spans="1:4" x14ac:dyDescent="0.25">
      <c r="A2481" s="2"/>
      <c r="C2481" s="8"/>
      <c r="D2481" s="8"/>
    </row>
    <row r="2482" spans="1:4" x14ac:dyDescent="0.25">
      <c r="A2482" s="2"/>
      <c r="C2482" s="8"/>
      <c r="D2482" s="8"/>
    </row>
    <row r="2483" spans="1:4" x14ac:dyDescent="0.25">
      <c r="A2483" s="2"/>
      <c r="C2483" s="8"/>
      <c r="D2483" s="8"/>
    </row>
    <row r="2484" spans="1:4" x14ac:dyDescent="0.25">
      <c r="A2484" s="2"/>
      <c r="C2484" s="8"/>
      <c r="D2484" s="8"/>
    </row>
    <row r="2485" spans="1:4" x14ac:dyDescent="0.25">
      <c r="A2485" s="2"/>
      <c r="C2485" s="8"/>
      <c r="D2485" s="8"/>
    </row>
    <row r="2486" spans="1:4" x14ac:dyDescent="0.25">
      <c r="A2486" s="2"/>
      <c r="C2486" s="8"/>
      <c r="D2486" s="8"/>
    </row>
    <row r="2487" spans="1:4" x14ac:dyDescent="0.25">
      <c r="A2487" s="2"/>
      <c r="C2487" s="8"/>
      <c r="D2487" s="8"/>
    </row>
    <row r="2488" spans="1:4" x14ac:dyDescent="0.25">
      <c r="A2488" s="2"/>
      <c r="C2488" s="8"/>
      <c r="D2488" s="8"/>
    </row>
    <row r="2489" spans="1:4" x14ac:dyDescent="0.25">
      <c r="A2489" s="2"/>
      <c r="C2489" s="8"/>
      <c r="D2489" s="8"/>
    </row>
    <row r="2490" spans="1:4" x14ac:dyDescent="0.25">
      <c r="A2490" s="2"/>
      <c r="C2490" s="8"/>
      <c r="D2490" s="8"/>
    </row>
    <row r="2491" spans="1:4" x14ac:dyDescent="0.25">
      <c r="A2491" s="2"/>
      <c r="C2491" s="8"/>
      <c r="D2491" s="8"/>
    </row>
    <row r="2492" spans="1:4" x14ac:dyDescent="0.25">
      <c r="A2492" s="2"/>
      <c r="C2492" s="8"/>
      <c r="D2492" s="8"/>
    </row>
    <row r="2493" spans="1:4" x14ac:dyDescent="0.25">
      <c r="A2493" s="2"/>
      <c r="C2493" s="8"/>
      <c r="D2493" s="8"/>
    </row>
    <row r="2494" spans="1:4" x14ac:dyDescent="0.25">
      <c r="A2494" s="2"/>
      <c r="C2494" s="8"/>
      <c r="D2494" s="8"/>
    </row>
    <row r="2495" spans="1:4" x14ac:dyDescent="0.25">
      <c r="A2495" s="2"/>
      <c r="C2495" s="8"/>
      <c r="D2495" s="8"/>
    </row>
    <row r="2496" spans="1:4" x14ac:dyDescent="0.25">
      <c r="A2496" s="2"/>
      <c r="C2496" s="8"/>
      <c r="D2496" s="8"/>
    </row>
    <row r="2497" spans="1:4" x14ac:dyDescent="0.25">
      <c r="A2497" s="2"/>
      <c r="C2497" s="8"/>
      <c r="D2497" s="8"/>
    </row>
    <row r="2498" spans="1:4" x14ac:dyDescent="0.25">
      <c r="A2498" s="2"/>
      <c r="C2498" s="8"/>
      <c r="D2498" s="8"/>
    </row>
    <row r="2499" spans="1:4" x14ac:dyDescent="0.25">
      <c r="A2499" s="2"/>
      <c r="C2499" s="8"/>
      <c r="D2499" s="8"/>
    </row>
    <row r="2500" spans="1:4" x14ac:dyDescent="0.25">
      <c r="A2500" s="2"/>
      <c r="C2500" s="8"/>
      <c r="D2500" s="8"/>
    </row>
    <row r="2501" spans="1:4" x14ac:dyDescent="0.25">
      <c r="A2501" s="2"/>
      <c r="C2501" s="8"/>
      <c r="D2501" s="8"/>
    </row>
    <row r="2502" spans="1:4" x14ac:dyDescent="0.25">
      <c r="A2502" s="2"/>
      <c r="C2502" s="8"/>
      <c r="D2502" s="8"/>
    </row>
    <row r="2503" spans="1:4" x14ac:dyDescent="0.25">
      <c r="A2503" s="2"/>
      <c r="C2503" s="8"/>
      <c r="D2503" s="8"/>
    </row>
    <row r="2504" spans="1:4" x14ac:dyDescent="0.25">
      <c r="A2504" s="2"/>
      <c r="C2504" s="8"/>
      <c r="D2504" s="8"/>
    </row>
    <row r="2505" spans="1:4" x14ac:dyDescent="0.25">
      <c r="A2505" s="2"/>
      <c r="C2505" s="8"/>
      <c r="D2505" s="8"/>
    </row>
    <row r="2506" spans="1:4" x14ac:dyDescent="0.25">
      <c r="A2506" s="2"/>
      <c r="C2506" s="8"/>
      <c r="D2506" s="8"/>
    </row>
    <row r="2507" spans="1:4" x14ac:dyDescent="0.25">
      <c r="A2507" s="2"/>
      <c r="C2507" s="8"/>
      <c r="D2507" s="8"/>
    </row>
    <row r="2508" spans="1:4" x14ac:dyDescent="0.25">
      <c r="A2508" s="2"/>
      <c r="C2508" s="8"/>
      <c r="D2508" s="8"/>
    </row>
    <row r="2509" spans="1:4" x14ac:dyDescent="0.25">
      <c r="A2509" s="2"/>
      <c r="C2509" s="8"/>
      <c r="D2509" s="8"/>
    </row>
    <row r="2510" spans="1:4" x14ac:dyDescent="0.25">
      <c r="A2510" s="2"/>
      <c r="C2510" s="8"/>
      <c r="D2510" s="8"/>
    </row>
    <row r="2511" spans="1:4" x14ac:dyDescent="0.25">
      <c r="A2511" s="2"/>
      <c r="C2511" s="8"/>
      <c r="D2511" s="8"/>
    </row>
    <row r="2512" spans="1:4" x14ac:dyDescent="0.25">
      <c r="A2512" s="2"/>
      <c r="C2512" s="8"/>
      <c r="D2512" s="8"/>
    </row>
    <row r="2513" spans="1:4" x14ac:dyDescent="0.25">
      <c r="A2513" s="2"/>
      <c r="C2513" s="8"/>
      <c r="D2513" s="8"/>
    </row>
    <row r="2514" spans="1:4" x14ac:dyDescent="0.25">
      <c r="A2514" s="2"/>
      <c r="C2514" s="8"/>
      <c r="D2514" s="8"/>
    </row>
    <row r="2515" spans="1:4" x14ac:dyDescent="0.25">
      <c r="A2515" s="2"/>
      <c r="C2515" s="8"/>
      <c r="D2515" s="8"/>
    </row>
    <row r="2516" spans="1:4" x14ac:dyDescent="0.25">
      <c r="A2516" s="2"/>
      <c r="C2516" s="8"/>
      <c r="D2516" s="8"/>
    </row>
    <row r="2517" spans="1:4" x14ac:dyDescent="0.25">
      <c r="A2517" s="2"/>
      <c r="C2517" s="8"/>
      <c r="D2517" s="8"/>
    </row>
    <row r="2518" spans="1:4" x14ac:dyDescent="0.25">
      <c r="A2518" s="2"/>
      <c r="C2518" s="8"/>
      <c r="D2518" s="8"/>
    </row>
    <row r="2519" spans="1:4" x14ac:dyDescent="0.25">
      <c r="A2519" s="2"/>
      <c r="C2519" s="8"/>
      <c r="D2519" s="8"/>
    </row>
    <row r="2520" spans="1:4" x14ac:dyDescent="0.25">
      <c r="A2520" s="2"/>
      <c r="C2520" s="8"/>
      <c r="D2520" s="8"/>
    </row>
    <row r="2521" spans="1:4" x14ac:dyDescent="0.25">
      <c r="A2521" s="2"/>
      <c r="C2521" s="8"/>
      <c r="D2521" s="8"/>
    </row>
    <row r="2522" spans="1:4" x14ac:dyDescent="0.25">
      <c r="A2522" s="2"/>
      <c r="C2522" s="8"/>
      <c r="D2522" s="8"/>
    </row>
    <row r="2523" spans="1:4" x14ac:dyDescent="0.25">
      <c r="A2523" s="2"/>
      <c r="C2523" s="8"/>
      <c r="D2523" s="8"/>
    </row>
    <row r="2524" spans="1:4" x14ac:dyDescent="0.25">
      <c r="A2524" s="2"/>
      <c r="C2524" s="8"/>
      <c r="D2524" s="8"/>
    </row>
    <row r="2525" spans="1:4" x14ac:dyDescent="0.25">
      <c r="A2525" s="2"/>
      <c r="C2525" s="8"/>
      <c r="D2525" s="8"/>
    </row>
    <row r="2526" spans="1:4" x14ac:dyDescent="0.25">
      <c r="A2526" s="2"/>
      <c r="C2526" s="8"/>
      <c r="D2526" s="8"/>
    </row>
    <row r="2527" spans="1:4" x14ac:dyDescent="0.25">
      <c r="A2527" s="2"/>
      <c r="C2527" s="8"/>
      <c r="D2527" s="8"/>
    </row>
    <row r="2528" spans="1:4" x14ac:dyDescent="0.25">
      <c r="A2528" s="2"/>
      <c r="C2528" s="8"/>
      <c r="D2528" s="8"/>
    </row>
    <row r="2529" spans="1:4" x14ac:dyDescent="0.25">
      <c r="A2529" s="2"/>
      <c r="C2529" s="8"/>
      <c r="D2529" s="8"/>
    </row>
    <row r="2530" spans="1:4" x14ac:dyDescent="0.25">
      <c r="A2530" s="2"/>
      <c r="C2530" s="8"/>
      <c r="D2530" s="8"/>
    </row>
    <row r="2531" spans="1:4" x14ac:dyDescent="0.25">
      <c r="A2531" s="2"/>
      <c r="C2531" s="8"/>
      <c r="D2531" s="8"/>
    </row>
    <row r="2532" spans="1:4" x14ac:dyDescent="0.25">
      <c r="A2532" s="2"/>
      <c r="C2532" s="8"/>
      <c r="D2532" s="8"/>
    </row>
    <row r="2533" spans="1:4" x14ac:dyDescent="0.25">
      <c r="A2533" s="2"/>
      <c r="C2533" s="8"/>
      <c r="D2533" s="8"/>
    </row>
    <row r="2534" spans="1:4" x14ac:dyDescent="0.25">
      <c r="A2534" s="2"/>
      <c r="C2534" s="8"/>
      <c r="D2534" s="8"/>
    </row>
    <row r="2535" spans="1:4" x14ac:dyDescent="0.25">
      <c r="A2535" s="2"/>
      <c r="C2535" s="8"/>
      <c r="D2535" s="8"/>
    </row>
    <row r="2536" spans="1:4" x14ac:dyDescent="0.25">
      <c r="A2536" s="2"/>
      <c r="C2536" s="8"/>
      <c r="D2536" s="8"/>
    </row>
    <row r="2537" spans="1:4" x14ac:dyDescent="0.25">
      <c r="A2537" s="2"/>
      <c r="C2537" s="8"/>
      <c r="D2537" s="8"/>
    </row>
    <row r="2538" spans="1:4" x14ac:dyDescent="0.25">
      <c r="A2538" s="2"/>
      <c r="C2538" s="8"/>
      <c r="D2538" s="8"/>
    </row>
    <row r="2539" spans="1:4" x14ac:dyDescent="0.25">
      <c r="A2539" s="2"/>
      <c r="C2539" s="8"/>
      <c r="D2539" s="8"/>
    </row>
    <row r="2540" spans="1:4" x14ac:dyDescent="0.25">
      <c r="A2540" s="2"/>
      <c r="C2540" s="8"/>
      <c r="D2540" s="8"/>
    </row>
    <row r="2541" spans="1:4" x14ac:dyDescent="0.25">
      <c r="A2541" s="2"/>
      <c r="C2541" s="8"/>
      <c r="D2541" s="8"/>
    </row>
    <row r="2542" spans="1:4" x14ac:dyDescent="0.25">
      <c r="A2542" s="2"/>
      <c r="C2542" s="8"/>
      <c r="D2542" s="8"/>
    </row>
    <row r="2543" spans="1:4" x14ac:dyDescent="0.25">
      <c r="A2543" s="2"/>
      <c r="C2543" s="8"/>
      <c r="D2543" s="8"/>
    </row>
    <row r="2544" spans="1:4" x14ac:dyDescent="0.25">
      <c r="A2544" s="2"/>
      <c r="C2544" s="8"/>
      <c r="D2544" s="8"/>
    </row>
    <row r="2545" spans="1:4" x14ac:dyDescent="0.25">
      <c r="A2545" s="2"/>
      <c r="C2545" s="8"/>
      <c r="D2545" s="8"/>
    </row>
    <row r="2546" spans="1:4" x14ac:dyDescent="0.25">
      <c r="A2546" s="2"/>
      <c r="C2546" s="8"/>
      <c r="D2546" s="8"/>
    </row>
    <row r="2547" spans="1:4" x14ac:dyDescent="0.25">
      <c r="A2547" s="2"/>
      <c r="C2547" s="8"/>
      <c r="D2547" s="8"/>
    </row>
    <row r="2548" spans="1:4" x14ac:dyDescent="0.25">
      <c r="A2548" s="2"/>
      <c r="C2548" s="8"/>
      <c r="D2548" s="8"/>
    </row>
    <row r="2549" spans="1:4" x14ac:dyDescent="0.25">
      <c r="A2549" s="2"/>
      <c r="C2549" s="8"/>
      <c r="D2549" s="8"/>
    </row>
    <row r="2550" spans="1:4" x14ac:dyDescent="0.25">
      <c r="A2550" s="2"/>
      <c r="C2550" s="8"/>
      <c r="D2550" s="8"/>
    </row>
    <row r="2551" spans="1:4" x14ac:dyDescent="0.25">
      <c r="A2551" s="2"/>
      <c r="C2551" s="8"/>
      <c r="D2551" s="8"/>
    </row>
    <row r="2552" spans="1:4" x14ac:dyDescent="0.25">
      <c r="A2552" s="2"/>
      <c r="C2552" s="8"/>
      <c r="D2552" s="8"/>
    </row>
    <row r="2553" spans="1:4" x14ac:dyDescent="0.25">
      <c r="A2553" s="2"/>
      <c r="C2553" s="8"/>
      <c r="D2553" s="8"/>
    </row>
    <row r="2554" spans="1:4" x14ac:dyDescent="0.25">
      <c r="A2554" s="2"/>
      <c r="C2554" s="8"/>
      <c r="D2554" s="8"/>
    </row>
    <row r="2555" spans="1:4" x14ac:dyDescent="0.25">
      <c r="A2555" s="2"/>
      <c r="C2555" s="8"/>
      <c r="D2555" s="8"/>
    </row>
    <row r="2556" spans="1:4" x14ac:dyDescent="0.25">
      <c r="A2556" s="2"/>
      <c r="C2556" s="8"/>
      <c r="D2556" s="8"/>
    </row>
    <row r="2557" spans="1:4" x14ac:dyDescent="0.25">
      <c r="A2557" s="2"/>
      <c r="C2557" s="8"/>
      <c r="D2557" s="8"/>
    </row>
    <row r="2558" spans="1:4" x14ac:dyDescent="0.25">
      <c r="A2558" s="2"/>
      <c r="C2558" s="8"/>
      <c r="D2558" s="8"/>
    </row>
    <row r="2559" spans="1:4" x14ac:dyDescent="0.25">
      <c r="A2559" s="2"/>
      <c r="C2559" s="8"/>
      <c r="D2559" s="8"/>
    </row>
    <row r="2560" spans="1:4" x14ac:dyDescent="0.25">
      <c r="A2560" s="2"/>
      <c r="C2560" s="8"/>
      <c r="D2560" s="8"/>
    </row>
    <row r="2561" spans="1:4" x14ac:dyDescent="0.25">
      <c r="A2561" s="2"/>
      <c r="C2561" s="8"/>
      <c r="D2561" s="8"/>
    </row>
    <row r="2562" spans="1:4" x14ac:dyDescent="0.25">
      <c r="A2562" s="2"/>
      <c r="C2562" s="8"/>
      <c r="D2562" s="8"/>
    </row>
    <row r="2563" spans="1:4" x14ac:dyDescent="0.25">
      <c r="A2563" s="2"/>
      <c r="C2563" s="8"/>
      <c r="D2563" s="8"/>
    </row>
    <row r="2564" spans="1:4" x14ac:dyDescent="0.25">
      <c r="A2564" s="2"/>
      <c r="C2564" s="8"/>
      <c r="D2564" s="8"/>
    </row>
    <row r="2565" spans="1:4" x14ac:dyDescent="0.25">
      <c r="A2565" s="2"/>
      <c r="C2565" s="8"/>
      <c r="D2565" s="8"/>
    </row>
    <row r="2566" spans="1:4" x14ac:dyDescent="0.25">
      <c r="A2566" s="2"/>
      <c r="C2566" s="8"/>
      <c r="D2566" s="8"/>
    </row>
    <row r="2567" spans="1:4" x14ac:dyDescent="0.25">
      <c r="A2567" s="2"/>
      <c r="C2567" s="8"/>
      <c r="D2567" s="8"/>
    </row>
    <row r="2568" spans="1:4" x14ac:dyDescent="0.25">
      <c r="A2568" s="2"/>
      <c r="C2568" s="8"/>
      <c r="D2568" s="8"/>
    </row>
    <row r="2569" spans="1:4" x14ac:dyDescent="0.25">
      <c r="A2569" s="2"/>
      <c r="C2569" s="8"/>
      <c r="D2569" s="8"/>
    </row>
    <row r="2570" spans="1:4" x14ac:dyDescent="0.25">
      <c r="A2570" s="2"/>
      <c r="C2570" s="8"/>
      <c r="D2570" s="8"/>
    </row>
    <row r="2571" spans="1:4" x14ac:dyDescent="0.25">
      <c r="A2571" s="2"/>
      <c r="C2571" s="8"/>
      <c r="D2571" s="8"/>
    </row>
    <row r="2572" spans="1:4" x14ac:dyDescent="0.25">
      <c r="A2572" s="2"/>
      <c r="C2572" s="8"/>
      <c r="D2572" s="8"/>
    </row>
    <row r="2573" spans="1:4" x14ac:dyDescent="0.25">
      <c r="A2573" s="2"/>
      <c r="C2573" s="8"/>
      <c r="D2573" s="8"/>
    </row>
    <row r="2574" spans="1:4" x14ac:dyDescent="0.25">
      <c r="A2574" s="2"/>
      <c r="C2574" s="8"/>
      <c r="D2574" s="8"/>
    </row>
    <row r="2575" spans="1:4" x14ac:dyDescent="0.25">
      <c r="A2575" s="2"/>
      <c r="C2575" s="8"/>
      <c r="D2575" s="8"/>
    </row>
    <row r="2576" spans="1:4" x14ac:dyDescent="0.25">
      <c r="A2576" s="2"/>
      <c r="C2576" s="8"/>
      <c r="D2576" s="8"/>
    </row>
    <row r="2577" spans="1:4" x14ac:dyDescent="0.25">
      <c r="A2577" s="2"/>
      <c r="C2577" s="8"/>
      <c r="D2577" s="8"/>
    </row>
    <row r="2578" spans="1:4" x14ac:dyDescent="0.25">
      <c r="A2578" s="2"/>
      <c r="C2578" s="8"/>
      <c r="D2578" s="8"/>
    </row>
    <row r="2579" spans="1:4" x14ac:dyDescent="0.25">
      <c r="A2579" s="2"/>
      <c r="C2579" s="8"/>
      <c r="D2579" s="8"/>
    </row>
    <row r="2580" spans="1:4" x14ac:dyDescent="0.25">
      <c r="A2580" s="2"/>
      <c r="C2580" s="8"/>
      <c r="D2580" s="8"/>
    </row>
    <row r="2581" spans="1:4" x14ac:dyDescent="0.25">
      <c r="A2581" s="2"/>
      <c r="C2581" s="8"/>
      <c r="D2581" s="8"/>
    </row>
    <row r="2582" spans="1:4" x14ac:dyDescent="0.25">
      <c r="A2582" s="2"/>
      <c r="C2582" s="8"/>
      <c r="D2582" s="8"/>
    </row>
    <row r="2583" spans="1:4" x14ac:dyDescent="0.25">
      <c r="A2583" s="2"/>
      <c r="C2583" s="8"/>
      <c r="D2583" s="8"/>
    </row>
    <row r="2584" spans="1:4" x14ac:dyDescent="0.25">
      <c r="A2584" s="2"/>
      <c r="C2584" s="8"/>
      <c r="D2584" s="8"/>
    </row>
    <row r="2585" spans="1:4" x14ac:dyDescent="0.25">
      <c r="A2585" s="2"/>
      <c r="C2585" s="8"/>
      <c r="D2585" s="8"/>
    </row>
    <row r="2586" spans="1:4" x14ac:dyDescent="0.25">
      <c r="A2586" s="2"/>
      <c r="C2586" s="8"/>
      <c r="D2586" s="8"/>
    </row>
    <row r="2587" spans="1:4" x14ac:dyDescent="0.25">
      <c r="A2587" s="2"/>
      <c r="C2587" s="8"/>
      <c r="D2587" s="8"/>
    </row>
    <row r="2588" spans="1:4" x14ac:dyDescent="0.25">
      <c r="A2588" s="2"/>
      <c r="C2588" s="8"/>
      <c r="D2588" s="8"/>
    </row>
    <row r="2589" spans="1:4" x14ac:dyDescent="0.25">
      <c r="A2589" s="2"/>
      <c r="C2589" s="8"/>
      <c r="D2589" s="8"/>
    </row>
    <row r="2590" spans="1:4" x14ac:dyDescent="0.25">
      <c r="A2590" s="2"/>
      <c r="C2590" s="8"/>
      <c r="D2590" s="8"/>
    </row>
    <row r="2591" spans="1:4" x14ac:dyDescent="0.25">
      <c r="A2591" s="2"/>
      <c r="C2591" s="8"/>
      <c r="D2591" s="8"/>
    </row>
    <row r="2592" spans="1:4" x14ac:dyDescent="0.25">
      <c r="A2592" s="2"/>
      <c r="C2592" s="8"/>
      <c r="D2592" s="8"/>
    </row>
    <row r="2593" spans="1:4" x14ac:dyDescent="0.25">
      <c r="A2593" s="2"/>
      <c r="C2593" s="8"/>
      <c r="D2593" s="8"/>
    </row>
    <row r="2594" spans="1:4" x14ac:dyDescent="0.25">
      <c r="A2594" s="2"/>
      <c r="C2594" s="8"/>
      <c r="D2594" s="8"/>
    </row>
    <row r="2595" spans="1:4" x14ac:dyDescent="0.25">
      <c r="A2595" s="2"/>
      <c r="C2595" s="8"/>
      <c r="D2595" s="8"/>
    </row>
    <row r="2596" spans="1:4" x14ac:dyDescent="0.25">
      <c r="A2596" s="2"/>
      <c r="C2596" s="8"/>
      <c r="D2596" s="8"/>
    </row>
    <row r="2597" spans="1:4" x14ac:dyDescent="0.25">
      <c r="A2597" s="2"/>
      <c r="C2597" s="8"/>
      <c r="D2597" s="8"/>
    </row>
    <row r="2598" spans="1:4" x14ac:dyDescent="0.25">
      <c r="A2598" s="2"/>
      <c r="C2598" s="8"/>
      <c r="D2598" s="8"/>
    </row>
    <row r="2599" spans="1:4" x14ac:dyDescent="0.25">
      <c r="A2599" s="2"/>
      <c r="C2599" s="8"/>
      <c r="D2599" s="8"/>
    </row>
    <row r="2600" spans="1:4" x14ac:dyDescent="0.25">
      <c r="A2600" s="2"/>
      <c r="C2600" s="8"/>
      <c r="D2600" s="8"/>
    </row>
    <row r="2601" spans="1:4" x14ac:dyDescent="0.25">
      <c r="A2601" s="2"/>
      <c r="C2601" s="8"/>
      <c r="D2601" s="8"/>
    </row>
    <row r="2602" spans="1:4" x14ac:dyDescent="0.25">
      <c r="A2602" s="2"/>
      <c r="C2602" s="8"/>
      <c r="D2602" s="8"/>
    </row>
    <row r="2603" spans="1:4" x14ac:dyDescent="0.25">
      <c r="A2603" s="2"/>
      <c r="C2603" s="8"/>
      <c r="D2603" s="8"/>
    </row>
    <row r="2604" spans="1:4" x14ac:dyDescent="0.25">
      <c r="A2604" s="2"/>
      <c r="C2604" s="8"/>
      <c r="D2604" s="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Solutions</vt:lpstr>
      <vt:lpstr>Data_Q9-Q10</vt:lpstr>
      <vt:lpstr>Data_FRED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Sequeira</dc:creator>
  <cp:lastModifiedBy>Martijn Boons</cp:lastModifiedBy>
  <dcterms:created xsi:type="dcterms:W3CDTF">2018-09-16T18:06:02Z</dcterms:created>
  <dcterms:modified xsi:type="dcterms:W3CDTF">2025-01-31T12:00:34Z</dcterms:modified>
</cp:coreProperties>
</file>