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rancisco.queiro\Dropbox\Teaching\Entrepreneurial Finance\Lectures 2025\10\"/>
    </mc:Choice>
  </mc:AlternateContent>
  <xr:revisionPtr revIDLastSave="0" documentId="8_{E103C274-21FB-40E1-BCA5-933A69A54C4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1" i="1" l="1"/>
  <c r="B81" i="1"/>
  <c r="C83" i="1" l="1"/>
  <c r="B83" i="1"/>
  <c r="C53" i="1"/>
  <c r="C54" i="1" s="1"/>
  <c r="C55" i="1" s="1"/>
  <c r="C60" i="1"/>
  <c r="C46" i="1"/>
  <c r="C47" i="1" s="1"/>
  <c r="C48" i="1" s="1"/>
  <c r="C41" i="1"/>
  <c r="C42" i="1" s="1"/>
  <c r="C37" i="1"/>
  <c r="C38" i="1" s="1"/>
  <c r="B22" i="1" l="1"/>
  <c r="E13" i="1"/>
  <c r="B13" i="1"/>
  <c r="B15" i="1" s="1"/>
  <c r="E12" i="1" s="1"/>
  <c r="B20" i="1" l="1"/>
  <c r="C22" i="1" s="1"/>
  <c r="C85" i="1"/>
  <c r="C86" i="1" s="1"/>
  <c r="B85" i="1"/>
  <c r="B86" i="1" s="1"/>
  <c r="C74" i="1"/>
  <c r="B74" i="1"/>
  <c r="C59" i="1"/>
  <c r="C61" i="1" s="1"/>
  <c r="B23" i="1"/>
  <c r="C23" i="1" l="1"/>
  <c r="B24" i="1"/>
  <c r="C24" i="1" s="1"/>
  <c r="C26" i="1" l="1"/>
</calcChain>
</file>

<file path=xl/sharedStrings.xml><?xml version="1.0" encoding="utf-8"?>
<sst xmlns="http://schemas.openxmlformats.org/spreadsheetml/2006/main" count="81" uniqueCount="66">
  <si>
    <t>Solutions</t>
  </si>
  <si>
    <t>Multiple choice</t>
  </si>
  <si>
    <t>A.</t>
  </si>
  <si>
    <t>B.</t>
  </si>
  <si>
    <t>C.</t>
  </si>
  <si>
    <t>D.</t>
  </si>
  <si>
    <t>Q2</t>
  </si>
  <si>
    <t>FCF/S</t>
  </si>
  <si>
    <t>year 1</t>
  </si>
  <si>
    <t>year 2</t>
  </si>
  <si>
    <t>year 3</t>
  </si>
  <si>
    <t>S</t>
  </si>
  <si>
    <t>FCF</t>
  </si>
  <si>
    <t>funding need</t>
  </si>
  <si>
    <t>Q3</t>
  </si>
  <si>
    <t>FV of investment</t>
  </si>
  <si>
    <t>Implied sale value</t>
  </si>
  <si>
    <t>A)</t>
  </si>
  <si>
    <t>B)</t>
  </si>
  <si>
    <t>Stake at exit</t>
  </si>
  <si>
    <t>C)</t>
  </si>
  <si>
    <t>Post</t>
  </si>
  <si>
    <t>Pre</t>
  </si>
  <si>
    <t>D)</t>
  </si>
  <si>
    <t>Total shares</t>
  </si>
  <si>
    <t>VC shares</t>
  </si>
  <si>
    <t>Share price</t>
  </si>
  <si>
    <t>E)</t>
  </si>
  <si>
    <t>Q4.</t>
  </si>
  <si>
    <t>A</t>
  </si>
  <si>
    <t>B</t>
  </si>
  <si>
    <t>Inv</t>
  </si>
  <si>
    <t>NPV</t>
  </si>
  <si>
    <t>Prob</t>
  </si>
  <si>
    <t>Value</t>
  </si>
  <si>
    <t>Experiment</t>
  </si>
  <si>
    <t>Rest Inv</t>
  </si>
  <si>
    <t>Prob 2</t>
  </si>
  <si>
    <t>Prob 1</t>
  </si>
  <si>
    <t>Project B has highest NPV</t>
  </si>
  <si>
    <t>op curr assets</t>
  </si>
  <si>
    <t>op curr liabilities</t>
  </si>
  <si>
    <t>nowc</t>
  </si>
  <si>
    <t>nppe</t>
  </si>
  <si>
    <t>sales</t>
  </si>
  <si>
    <t>noa</t>
  </si>
  <si>
    <t>ebit</t>
  </si>
  <si>
    <t>asset int</t>
  </si>
  <si>
    <t>profitability</t>
  </si>
  <si>
    <t>tax rate</t>
  </si>
  <si>
    <t>Investment</t>
  </si>
  <si>
    <t>IRR</t>
  </si>
  <si>
    <t>Yrs to exit</t>
  </si>
  <si>
    <t>initial shares</t>
  </si>
  <si>
    <t>VC stake</t>
  </si>
  <si>
    <t>Pool</t>
  </si>
  <si>
    <t>New VC stake</t>
  </si>
  <si>
    <t>Full credit: all correct answers</t>
  </si>
  <si>
    <t>In questions with multiple answers:</t>
  </si>
  <si>
    <t>Half credit: one mistake only (did not choose one correct option, or chose one incorrect option)</t>
  </si>
  <si>
    <t>Project A has highest multiple conditional on success</t>
  </si>
  <si>
    <t>iii.</t>
  </si>
  <si>
    <t>i. ii. iii.</t>
  </si>
  <si>
    <t>if projects have same time horizon, then A also has highest IRR</t>
  </si>
  <si>
    <t>Project A has highest NPV</t>
  </si>
  <si>
    <t>Experiment is more valuable for project A because it is more informative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</si>
</sst>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0%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9"/>
  <sheetViews>
    <sheetView tabSelected="1" workbookViewId="0">
      <selection activeCell="I20" sqref="I20"/>
    </sheetView>
  </sheetViews>
  <sheetFormatPr defaultRowHeight="14.5" x14ac:dyDescent="0.35"/>
  <cols>
    <col min="8" max="8" width="12" bestFit="1" customWidth="1"/>
    <col min="9" max="9" width="11" bestFit="1" customWidth="1"/>
    <col min="10" max="10" width="12" bestFit="1" customWidth="1"/>
    <col min="11" max="11" width="11" bestFit="1" customWidth="1"/>
    <col min="12" max="13" width="12" bestFit="1" customWidth="1"/>
    <col min="14" max="14" width="11" bestFit="1" customWidth="1"/>
    <col min="17" max="17" width="12.7265625" bestFit="1" customWidth="1"/>
  </cols>
  <sheetData>
    <row r="1" spans="1:5" x14ac:dyDescent="0.35">
      <c r="A1" t="s">
        <v>0</v>
      </c>
    </row>
    <row r="2" spans="1:5" x14ac:dyDescent="0.35">
      <c r="D2" t="s">
        <v>58</v>
      </c>
    </row>
    <row r="3" spans="1:5" x14ac:dyDescent="0.35">
      <c r="A3" t="s">
        <v>1</v>
      </c>
      <c r="D3" t="s">
        <v>57</v>
      </c>
    </row>
    <row r="4" spans="1:5" x14ac:dyDescent="0.35">
      <c r="A4" t="s">
        <v>2</v>
      </c>
      <c r="B4" t="s">
        <v>61</v>
      </c>
      <c r="D4" t="s">
        <v>59</v>
      </c>
    </row>
    <row r="5" spans="1:5" x14ac:dyDescent="0.35">
      <c r="A5" t="s">
        <v>3</v>
      </c>
      <c r="B5" t="s">
        <v>61</v>
      </c>
    </row>
    <row r="6" spans="1:5" x14ac:dyDescent="0.35">
      <c r="A6" t="s">
        <v>4</v>
      </c>
      <c r="B6" s="1" t="b">
        <v>1</v>
      </c>
    </row>
    <row r="7" spans="1:5" x14ac:dyDescent="0.35">
      <c r="A7" t="s">
        <v>5</v>
      </c>
      <c r="B7" t="s">
        <v>62</v>
      </c>
    </row>
    <row r="9" spans="1:5" x14ac:dyDescent="0.35">
      <c r="A9" t="s">
        <v>6</v>
      </c>
    </row>
    <row r="10" spans="1:5" x14ac:dyDescent="0.35">
      <c r="A10" t="s">
        <v>17</v>
      </c>
    </row>
    <row r="11" spans="1:5" x14ac:dyDescent="0.35">
      <c r="A11" t="s">
        <v>40</v>
      </c>
      <c r="B11">
        <v>5</v>
      </c>
      <c r="D11" t="s">
        <v>49</v>
      </c>
      <c r="E11" s="2">
        <v>0.2</v>
      </c>
    </row>
    <row r="12" spans="1:5" x14ac:dyDescent="0.35">
      <c r="A12" t="s">
        <v>41</v>
      </c>
      <c r="B12">
        <v>3</v>
      </c>
      <c r="D12" t="s">
        <v>47</v>
      </c>
      <c r="E12" s="2">
        <f>B15/B16</f>
        <v>0.75</v>
      </c>
    </row>
    <row r="13" spans="1:5" x14ac:dyDescent="0.35">
      <c r="A13" t="s">
        <v>42</v>
      </c>
      <c r="B13">
        <f>B11-B12</f>
        <v>2</v>
      </c>
      <c r="D13" t="s">
        <v>48</v>
      </c>
      <c r="E13" s="2">
        <f>B17*(1-E11)/B16</f>
        <v>0.125</v>
      </c>
    </row>
    <row r="14" spans="1:5" x14ac:dyDescent="0.35">
      <c r="A14" t="s">
        <v>43</v>
      </c>
      <c r="B14">
        <v>1</v>
      </c>
    </row>
    <row r="15" spans="1:5" x14ac:dyDescent="0.35">
      <c r="A15" t="s">
        <v>45</v>
      </c>
      <c r="B15">
        <f>B13+B14</f>
        <v>3</v>
      </c>
    </row>
    <row r="16" spans="1:5" x14ac:dyDescent="0.35">
      <c r="A16" t="s">
        <v>44</v>
      </c>
      <c r="B16">
        <v>4</v>
      </c>
    </row>
    <row r="17" spans="1:3" x14ac:dyDescent="0.35">
      <c r="A17" t="s">
        <v>46</v>
      </c>
      <c r="B17">
        <v>0.625</v>
      </c>
    </row>
    <row r="19" spans="1:3" x14ac:dyDescent="0.35">
      <c r="A19" t="s">
        <v>18</v>
      </c>
    </row>
    <row r="20" spans="1:3" x14ac:dyDescent="0.35">
      <c r="A20" t="s">
        <v>7</v>
      </c>
      <c r="B20" s="2">
        <f>E13-E12*1/2</f>
        <v>-0.25</v>
      </c>
    </row>
    <row r="21" spans="1:3" x14ac:dyDescent="0.35">
      <c r="B21" s="2" t="s">
        <v>11</v>
      </c>
      <c r="C21" t="s">
        <v>12</v>
      </c>
    </row>
    <row r="22" spans="1:3" x14ac:dyDescent="0.35">
      <c r="A22" t="s">
        <v>8</v>
      </c>
      <c r="B22">
        <f>B16*2</f>
        <v>8</v>
      </c>
      <c r="C22">
        <f>$B$20*B22</f>
        <v>-2</v>
      </c>
    </row>
    <row r="23" spans="1:3" x14ac:dyDescent="0.35">
      <c r="A23" t="s">
        <v>9</v>
      </c>
      <c r="B23">
        <f>B22*2</f>
        <v>16</v>
      </c>
      <c r="C23">
        <f>$B$20*B23</f>
        <v>-4</v>
      </c>
    </row>
    <row r="24" spans="1:3" x14ac:dyDescent="0.35">
      <c r="A24" t="s">
        <v>10</v>
      </c>
      <c r="B24">
        <f>B23*2</f>
        <v>32</v>
      </c>
      <c r="C24">
        <f>$B$20*B24</f>
        <v>-8</v>
      </c>
    </row>
    <row r="26" spans="1:3" x14ac:dyDescent="0.35">
      <c r="A26" t="s">
        <v>13</v>
      </c>
      <c r="C26">
        <f>-SUM(C22:C24)</f>
        <v>14</v>
      </c>
    </row>
    <row r="29" spans="1:3" x14ac:dyDescent="0.35">
      <c r="A29" t="s">
        <v>14</v>
      </c>
    </row>
    <row r="30" spans="1:3" x14ac:dyDescent="0.35">
      <c r="A30" t="s">
        <v>50</v>
      </c>
      <c r="C30">
        <v>12</v>
      </c>
    </row>
    <row r="31" spans="1:3" x14ac:dyDescent="0.35">
      <c r="A31" t="s">
        <v>54</v>
      </c>
      <c r="C31" s="3">
        <v>0.25</v>
      </c>
    </row>
    <row r="32" spans="1:3" x14ac:dyDescent="0.35">
      <c r="A32" t="s">
        <v>51</v>
      </c>
      <c r="C32" s="3">
        <v>0.4</v>
      </c>
    </row>
    <row r="33" spans="1:3" x14ac:dyDescent="0.35">
      <c r="A33" t="s">
        <v>52</v>
      </c>
      <c r="C33">
        <v>4</v>
      </c>
    </row>
    <row r="34" spans="1:3" x14ac:dyDescent="0.35">
      <c r="A34" t="s">
        <v>53</v>
      </c>
      <c r="C34">
        <v>1</v>
      </c>
    </row>
    <row r="36" spans="1:3" x14ac:dyDescent="0.35">
      <c r="A36" t="s">
        <v>17</v>
      </c>
    </row>
    <row r="37" spans="1:3" x14ac:dyDescent="0.35">
      <c r="A37" t="s">
        <v>15</v>
      </c>
      <c r="C37">
        <f>C30*(1+C32)^C33</f>
        <v>46.099199999999982</v>
      </c>
    </row>
    <row r="38" spans="1:3" x14ac:dyDescent="0.35">
      <c r="A38" t="s">
        <v>16</v>
      </c>
      <c r="C38">
        <f>C37/C31</f>
        <v>184.39679999999993</v>
      </c>
    </row>
    <row r="40" spans="1:3" x14ac:dyDescent="0.35">
      <c r="A40" t="s">
        <v>18</v>
      </c>
    </row>
    <row r="41" spans="1:3" x14ac:dyDescent="0.35">
      <c r="A41" t="s">
        <v>21</v>
      </c>
      <c r="C41" s="5">
        <f>C30/C31</f>
        <v>48</v>
      </c>
    </row>
    <row r="42" spans="1:3" x14ac:dyDescent="0.35">
      <c r="A42" t="s">
        <v>22</v>
      </c>
      <c r="C42" s="5">
        <f>C41-C30</f>
        <v>36</v>
      </c>
    </row>
    <row r="43" spans="1:3" x14ac:dyDescent="0.35">
      <c r="C43" s="5"/>
    </row>
    <row r="44" spans="1:3" x14ac:dyDescent="0.35">
      <c r="C44" s="5"/>
    </row>
    <row r="45" spans="1:3" x14ac:dyDescent="0.35">
      <c r="A45" t="s">
        <v>20</v>
      </c>
      <c r="C45" s="5"/>
    </row>
    <row r="46" spans="1:3" x14ac:dyDescent="0.35">
      <c r="A46" t="s">
        <v>24</v>
      </c>
      <c r="C46" s="6">
        <f>C34/(1-C31)</f>
        <v>1.3333333333333333</v>
      </c>
    </row>
    <row r="47" spans="1:3" x14ac:dyDescent="0.35">
      <c r="A47" t="s">
        <v>25</v>
      </c>
      <c r="C47" s="6">
        <f>C31*C46</f>
        <v>0.33333333333333331</v>
      </c>
    </row>
    <row r="48" spans="1:3" x14ac:dyDescent="0.35">
      <c r="A48" t="s">
        <v>26</v>
      </c>
      <c r="C48" s="5">
        <f>C30/C47</f>
        <v>36</v>
      </c>
    </row>
    <row r="51" spans="1:3" x14ac:dyDescent="0.35">
      <c r="A51" t="s">
        <v>23</v>
      </c>
    </row>
    <row r="52" spans="1:3" x14ac:dyDescent="0.35">
      <c r="A52" t="s">
        <v>55</v>
      </c>
      <c r="C52" s="3">
        <v>0.15</v>
      </c>
    </row>
    <row r="53" spans="1:3" x14ac:dyDescent="0.35">
      <c r="A53" t="s">
        <v>24</v>
      </c>
      <c r="C53">
        <f>C34/(1-C52-C31)</f>
        <v>1.6666666666666667</v>
      </c>
    </row>
    <row r="54" spans="1:3" x14ac:dyDescent="0.35">
      <c r="A54" t="s">
        <v>25</v>
      </c>
      <c r="C54">
        <f>C31*C53</f>
        <v>0.41666666666666669</v>
      </c>
    </row>
    <row r="55" spans="1:3" x14ac:dyDescent="0.35">
      <c r="A55" t="s">
        <v>26</v>
      </c>
      <c r="C55" s="5">
        <f>C30/C54</f>
        <v>28.799999999999997</v>
      </c>
    </row>
    <row r="57" spans="1:3" x14ac:dyDescent="0.35">
      <c r="A57" t="s">
        <v>27</v>
      </c>
    </row>
    <row r="58" spans="1:3" x14ac:dyDescent="0.35">
      <c r="A58" t="s">
        <v>56</v>
      </c>
      <c r="C58" s="3">
        <v>0.2</v>
      </c>
    </row>
    <row r="59" spans="1:3" x14ac:dyDescent="0.35">
      <c r="A59" t="s">
        <v>15</v>
      </c>
      <c r="C59">
        <f>C37</f>
        <v>46.099199999999982</v>
      </c>
    </row>
    <row r="60" spans="1:3" x14ac:dyDescent="0.35">
      <c r="A60" t="s">
        <v>19</v>
      </c>
      <c r="C60" s="4">
        <f>C31*(1-C58)</f>
        <v>0.2</v>
      </c>
    </row>
    <row r="61" spans="1:3" x14ac:dyDescent="0.35">
      <c r="A61" t="s">
        <v>16</v>
      </c>
      <c r="C61">
        <f>C59/C60</f>
        <v>230.4959999999999</v>
      </c>
    </row>
    <row r="64" spans="1:3" x14ac:dyDescent="0.35">
      <c r="A64" t="s">
        <v>28</v>
      </c>
    </row>
    <row r="65" spans="1:19" x14ac:dyDescent="0.35">
      <c r="A65" t="s">
        <v>17</v>
      </c>
    </row>
    <row r="66" spans="1:19" x14ac:dyDescent="0.35">
      <c r="A66" t="s">
        <v>60</v>
      </c>
    </row>
    <row r="67" spans="1:19" x14ac:dyDescent="0.35">
      <c r="A67" t="s">
        <v>63</v>
      </c>
    </row>
    <row r="69" spans="1:19" x14ac:dyDescent="0.35">
      <c r="A69" t="s">
        <v>18</v>
      </c>
    </row>
    <row r="70" spans="1:19" x14ac:dyDescent="0.35">
      <c r="B70" t="s">
        <v>29</v>
      </c>
      <c r="C70" t="s">
        <v>30</v>
      </c>
    </row>
    <row r="71" spans="1:19" x14ac:dyDescent="0.35">
      <c r="A71" t="s">
        <v>31</v>
      </c>
      <c r="B71">
        <v>10</v>
      </c>
      <c r="C71">
        <v>10</v>
      </c>
    </row>
    <row r="72" spans="1:19" x14ac:dyDescent="0.35">
      <c r="A72" t="s">
        <v>33</v>
      </c>
      <c r="B72" s="3">
        <v>0.05</v>
      </c>
      <c r="C72" s="3">
        <v>0.3</v>
      </c>
    </row>
    <row r="73" spans="1:19" x14ac:dyDescent="0.35">
      <c r="A73" t="s">
        <v>34</v>
      </c>
      <c r="B73">
        <v>700</v>
      </c>
      <c r="C73">
        <v>120</v>
      </c>
    </row>
    <row r="74" spans="1:19" x14ac:dyDescent="0.35">
      <c r="A74" t="s">
        <v>32</v>
      </c>
      <c r="B74">
        <f>B73*B72-B71</f>
        <v>25</v>
      </c>
      <c r="C74">
        <f>C73*C72-C71</f>
        <v>26</v>
      </c>
    </row>
    <row r="75" spans="1:19" x14ac:dyDescent="0.35">
      <c r="S75" s="3"/>
    </row>
    <row r="76" spans="1:19" x14ac:dyDescent="0.35">
      <c r="A76" t="s">
        <v>39</v>
      </c>
    </row>
    <row r="77" spans="1:19" x14ac:dyDescent="0.35">
      <c r="S77" s="3"/>
    </row>
    <row r="78" spans="1:19" x14ac:dyDescent="0.35">
      <c r="A78" t="s">
        <v>20</v>
      </c>
    </row>
    <row r="79" spans="1:19" x14ac:dyDescent="0.35">
      <c r="B79" t="s">
        <v>29</v>
      </c>
      <c r="C79" t="s">
        <v>30</v>
      </c>
    </row>
    <row r="80" spans="1:19" x14ac:dyDescent="0.35">
      <c r="A80" t="s">
        <v>35</v>
      </c>
      <c r="B80">
        <v>2</v>
      </c>
      <c r="C80">
        <v>2</v>
      </c>
    </row>
    <row r="81" spans="1:3" x14ac:dyDescent="0.35">
      <c r="A81" t="s">
        <v>38</v>
      </c>
      <c r="B81" s="3">
        <f>B72/B84</f>
        <v>0.1</v>
      </c>
      <c r="C81" s="3">
        <f>C72/C84</f>
        <v>0.6</v>
      </c>
    </row>
    <row r="82" spans="1:3" x14ac:dyDescent="0.35">
      <c r="B82" s="3"/>
      <c r="C82" s="3"/>
    </row>
    <row r="83" spans="1:3" x14ac:dyDescent="0.35">
      <c r="A83" t="s">
        <v>36</v>
      </c>
      <c r="B83">
        <f>B71-B80</f>
        <v>8</v>
      </c>
      <c r="C83">
        <f>C71-C80</f>
        <v>8</v>
      </c>
    </row>
    <row r="84" spans="1:3" x14ac:dyDescent="0.35">
      <c r="A84" t="s">
        <v>37</v>
      </c>
      <c r="B84" s="3">
        <v>0.5</v>
      </c>
      <c r="C84" s="3">
        <v>0.5</v>
      </c>
    </row>
    <row r="85" spans="1:3" x14ac:dyDescent="0.35">
      <c r="A85" t="s">
        <v>34</v>
      </c>
      <c r="B85">
        <f>B73</f>
        <v>700</v>
      </c>
      <c r="C85">
        <f>C73</f>
        <v>120</v>
      </c>
    </row>
    <row r="86" spans="1:3" x14ac:dyDescent="0.35">
      <c r="A86" t="s">
        <v>32</v>
      </c>
      <c r="B86">
        <f>B81*B84*B85-B80-B83*B81</f>
        <v>32.200000000000003</v>
      </c>
      <c r="C86">
        <f>C81*C84*C85-C80-C83*C81</f>
        <v>29.2</v>
      </c>
    </row>
    <row r="88" spans="1:3" x14ac:dyDescent="0.35">
      <c r="A88" t="s">
        <v>64</v>
      </c>
    </row>
    <row r="89" spans="1:3" x14ac:dyDescent="0.35">
      <c r="A89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 Queiró</cp:lastModifiedBy>
  <dcterms:created xsi:type="dcterms:W3CDTF">2019-03-10T09:46:38Z</dcterms:created>
  <dcterms:modified xsi:type="dcterms:W3CDTF">2025-04-24T18:02:01Z</dcterms:modified>
</cp:coreProperties>
</file>