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da.soares\Dropbox\Nova SBE\Nova SBE Teaching\Advanced Financial Management\Fall 2022-2023\Lecture 08\Capital Structure 1\Exercise Set\"/>
    </mc:Choice>
  </mc:AlternateContent>
  <xr:revisionPtr revIDLastSave="0" documentId="13_ncr:1_{EA9E80F7-C6D8-4DA2-B54C-BCC5D1C1F613}" xr6:coauthVersionLast="47" xr6:coauthVersionMax="47" xr10:uidLastSave="{00000000-0000-0000-0000-000000000000}"/>
  <bookViews>
    <workbookView xWindow="-120" yWindow="-120" windowWidth="29040" windowHeight="15840" xr2:uid="{C957840F-2C95-4062-8F8B-B95A7AFB55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C59" i="1"/>
  <c r="C60" i="1" s="1"/>
  <c r="C70" i="1" s="1"/>
  <c r="C45" i="1"/>
  <c r="C47" i="1" s="1"/>
  <c r="C19" i="1"/>
  <c r="C29" i="1" s="1"/>
  <c r="C23" i="1" l="1"/>
  <c r="C25" i="1"/>
  <c r="C66" i="1" l="1"/>
  <c r="C67" i="1" s="1"/>
  <c r="C31" i="1"/>
  <c r="C33" i="1" s="1"/>
  <c r="C11" i="1"/>
  <c r="C13" i="1" s="1"/>
  <c r="C71" i="1" l="1"/>
</calcChain>
</file>

<file path=xl/sharedStrings.xml><?xml version="1.0" encoding="utf-8"?>
<sst xmlns="http://schemas.openxmlformats.org/spreadsheetml/2006/main" count="42" uniqueCount="17">
  <si>
    <t>WACC</t>
  </si>
  <si>
    <t>D/E</t>
  </si>
  <si>
    <t>Rd</t>
  </si>
  <si>
    <t>Re</t>
  </si>
  <si>
    <t>t</t>
  </si>
  <si>
    <t>D/V</t>
  </si>
  <si>
    <t>E/V</t>
  </si>
  <si>
    <t>Ru</t>
  </si>
  <si>
    <t>Ra = Ru</t>
  </si>
  <si>
    <t>Re = Ra + D/E *(Ra - Rd)</t>
  </si>
  <si>
    <t>Solving for Ra</t>
  </si>
  <si>
    <t>The first thing to do is to find the Ra of the firm under the current situation (that is D/E=1). Assume the firm aims to maintain a constant leverage ratio. Then proposition II is:</t>
  </si>
  <si>
    <t xml:space="preserve">WACC = Ra </t>
  </si>
  <si>
    <t>when the firm is unlevered</t>
  </si>
  <si>
    <t>The first thing to do is to find the Ra of the firm under the current situation (that is D/E=0.25). Assume the firm aims to maintain a constant leverage ratio. Then, since D/E is constant, proposition II is:</t>
  </si>
  <si>
    <t>When the firm is unlevered, the WACC is the same as Ra. Notice you cannot use Re from the previous question, as Re changes when D/E changes.</t>
  </si>
  <si>
    <t>Start by computing the Re that corresponds to this leverage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</si>
</sst>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9" fontId="0" fillId="2" borderId="0" xfId="1" applyFont="1" applyFill="1"/>
    <xf numFmtId="2" fontId="0" fillId="0" borderId="0" xfId="0" applyNumberFormat="1"/>
    <xf numFmtId="10" fontId="0" fillId="2" borderId="0" xfId="1" applyNumberFormat="1" applyFont="1" applyFill="1"/>
    <xf numFmtId="165" fontId="0" fillId="2" borderId="0" xfId="1" applyNumberFormat="1" applyFont="1" applyFill="1"/>
    <xf numFmtId="10" fontId="0" fillId="0" borderId="0" xfId="1" applyNumberFormat="1" applyFont="1"/>
    <xf numFmtId="164" fontId="0" fillId="0" borderId="0" xfId="0" applyNumberFormat="1"/>
    <xf numFmtId="0" fontId="0" fillId="3" borderId="0" xfId="0" applyFill="1"/>
    <xf numFmtId="164" fontId="0" fillId="3" borderId="0" xfId="1" applyNumberFormat="1" applyFont="1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8</xdr:col>
      <xdr:colOff>437465</xdr:colOff>
      <xdr:row>15</xdr:row>
      <xdr:rowOff>131407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3B2107-5E2F-424B-8586-DAAFDBFC9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77440"/>
          <a:ext cx="5476190" cy="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9</xdr:col>
      <xdr:colOff>523104</xdr:colOff>
      <xdr:row>27</xdr:row>
      <xdr:rowOff>169502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8C74C8-614E-4CBC-9A5F-91187E772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00475"/>
          <a:ext cx="6171429" cy="35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10</xdr:col>
      <xdr:colOff>151599</xdr:colOff>
      <xdr:row>49</xdr:row>
      <xdr:rowOff>159976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A0786A3-F8C9-4240-B32D-E5942C1A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498080"/>
          <a:ext cx="6409524" cy="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599294</xdr:colOff>
      <xdr:row>63</xdr:row>
      <xdr:rowOff>431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95E523E-802F-43A4-AD41-655CA46AB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144000"/>
          <a:ext cx="6247619" cy="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7</xdr:col>
      <xdr:colOff>523255</xdr:colOff>
      <xdr:row>75</xdr:row>
      <xdr:rowOff>18980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10DDC-0840-439D-BACF-9AE9B75B1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1039475"/>
          <a:ext cx="4961905" cy="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8</xdr:col>
      <xdr:colOff>361350</xdr:colOff>
      <xdr:row>76</xdr:row>
      <xdr:rowOff>114263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FB985CA-BF52-4340-B32B-A2FA99286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7219" y="12192000"/>
          <a:ext cx="4754756" cy="304763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</xdr:colOff>
      <xdr:row>0</xdr:row>
      <xdr:rowOff>17858</xdr:rowOff>
    </xdr:from>
    <xdr:to>
      <xdr:col>10</xdr:col>
      <xdr:colOff>345282</xdr:colOff>
      <xdr:row>5</xdr:row>
      <xdr:rowOff>107156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5A684F5-81BB-4CAB-89A4-0FBEA639A3D0}"/>
            </a:ext>
          </a:extLst>
        </xdr:cNvPr>
        <xdr:cNvPicPr/>
      </xdr:nvPicPr>
      <xdr:blipFill rotWithShape="1">
        <a:blip xmlns:r="http://schemas.openxmlformats.org/officeDocument/2006/relationships" r:embed="rId7"/>
        <a:srcRect l="25448" t="40327" r="24817" b="47115"/>
        <a:stretch/>
      </xdr:blipFill>
      <xdr:spPr bwMode="auto">
        <a:xfrm>
          <a:off x="23812" y="17858"/>
          <a:ext cx="6965158" cy="9822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34</xdr:row>
      <xdr:rowOff>35718</xdr:rowOff>
    </xdr:from>
    <xdr:to>
      <xdr:col>10</xdr:col>
      <xdr:colOff>606028</xdr:colOff>
      <xdr:row>39</xdr:row>
      <xdr:rowOff>130969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282638-98AC-4AC9-A394-3DBB8DEC94A7}"/>
            </a:ext>
          </a:extLst>
        </xdr:cNvPr>
        <xdr:cNvPicPr/>
      </xdr:nvPicPr>
      <xdr:blipFill rotWithShape="1">
        <a:blip xmlns:r="http://schemas.openxmlformats.org/officeDocument/2006/relationships" r:embed="rId8"/>
        <a:srcRect l="25010" t="44023" r="24465" b="44159"/>
        <a:stretch/>
      </xdr:blipFill>
      <xdr:spPr bwMode="auto">
        <a:xfrm>
          <a:off x="0" y="6107906"/>
          <a:ext cx="7268766" cy="9882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938B-D9A2-4B94-BE80-AD309C86B682}">
  <dimension ref="A7:K71"/>
  <sheetViews>
    <sheetView showGridLines="0" tabSelected="1" zoomScale="80" zoomScaleNormal="80" workbookViewId="0">
      <selection activeCell="B70" sqref="B70"/>
    </sheetView>
  </sheetViews>
  <sheetFormatPr defaultRowHeight="15" x14ac:dyDescent="0.25"/>
  <cols>
    <col min="2" max="2" width="11.28515625" bestFit="1" customWidth="1"/>
  </cols>
  <sheetData>
    <row r="7" spans="2:3" x14ac:dyDescent="0.25">
      <c r="B7" t="s">
        <v>1</v>
      </c>
      <c r="C7">
        <v>1</v>
      </c>
    </row>
    <row r="8" spans="2:3" x14ac:dyDescent="0.25">
      <c r="B8" t="s">
        <v>3</v>
      </c>
      <c r="C8" s="1">
        <v>0.12</v>
      </c>
    </row>
    <row r="9" spans="2:3" x14ac:dyDescent="0.25">
      <c r="B9" t="s">
        <v>2</v>
      </c>
      <c r="C9" s="1">
        <v>0.05</v>
      </c>
    </row>
    <row r="10" spans="2:3" x14ac:dyDescent="0.25">
      <c r="B10" t="s">
        <v>4</v>
      </c>
      <c r="C10" s="1">
        <v>0.25</v>
      </c>
    </row>
    <row r="11" spans="2:3" x14ac:dyDescent="0.25">
      <c r="B11" t="s">
        <v>6</v>
      </c>
      <c r="C11">
        <f>+C7/(1+C7)</f>
        <v>0.5</v>
      </c>
    </row>
    <row r="13" spans="2:3" x14ac:dyDescent="0.25">
      <c r="B13" s="2" t="s">
        <v>0</v>
      </c>
      <c r="C13" s="7">
        <f>+C8*C11+(1-C11)*C9*(1-C10)</f>
        <v>7.8750000000000001E-2</v>
      </c>
    </row>
    <row r="17" spans="2:11" x14ac:dyDescent="0.25">
      <c r="B17" t="s">
        <v>11</v>
      </c>
    </row>
    <row r="18" spans="2:11" x14ac:dyDescent="0.25">
      <c r="B18" t="s">
        <v>9</v>
      </c>
      <c r="D18" t="s">
        <v>10</v>
      </c>
    </row>
    <row r="19" spans="2:11" x14ac:dyDescent="0.25">
      <c r="B19" s="2" t="s">
        <v>8</v>
      </c>
      <c r="C19" s="3">
        <f>+(C8+C9*C7)/(1+C7)</f>
        <v>8.4999999999999992E-2</v>
      </c>
    </row>
    <row r="20" spans="2:11" x14ac:dyDescent="0.25">
      <c r="B20" s="10"/>
      <c r="C20" s="11"/>
    </row>
    <row r="21" spans="2:11" x14ac:dyDescent="0.25">
      <c r="B21" t="s">
        <v>1</v>
      </c>
      <c r="C21">
        <v>0</v>
      </c>
    </row>
    <row r="22" spans="2:11" x14ac:dyDescent="0.25">
      <c r="B22" t="s">
        <v>5</v>
      </c>
      <c r="C22">
        <v>0</v>
      </c>
    </row>
    <row r="23" spans="2:11" x14ac:dyDescent="0.25">
      <c r="B23" t="s">
        <v>3</v>
      </c>
      <c r="C23" s="9">
        <f>+C19+C21*(C19-C9)</f>
        <v>8.4999999999999992E-2</v>
      </c>
    </row>
    <row r="25" spans="2:11" x14ac:dyDescent="0.25">
      <c r="B25" s="2" t="s">
        <v>12</v>
      </c>
      <c r="C25" s="3">
        <f>(1-C22)*C23+C22*(1-C10)*C9</f>
        <v>8.4999999999999992E-2</v>
      </c>
      <c r="D25" t="s">
        <v>13</v>
      </c>
    </row>
    <row r="26" spans="2:11" x14ac:dyDescent="0.25">
      <c r="C26" s="1"/>
    </row>
    <row r="29" spans="2:11" x14ac:dyDescent="0.25">
      <c r="B29" t="s">
        <v>7</v>
      </c>
      <c r="C29" s="9">
        <f>+C19</f>
        <v>8.4999999999999992E-2</v>
      </c>
      <c r="K29" s="1"/>
    </row>
    <row r="30" spans="2:11" x14ac:dyDescent="0.25">
      <c r="B30" t="s">
        <v>1</v>
      </c>
      <c r="C30">
        <v>3</v>
      </c>
      <c r="K30" s="1"/>
    </row>
    <row r="31" spans="2:11" x14ac:dyDescent="0.25">
      <c r="B31" t="s">
        <v>2</v>
      </c>
      <c r="C31" s="1">
        <f>+C9</f>
        <v>0.05</v>
      </c>
    </row>
    <row r="33" spans="2:3" x14ac:dyDescent="0.25">
      <c r="B33" s="4" t="s">
        <v>3</v>
      </c>
      <c r="C33" s="4">
        <f>+C29+C30*(C29-C31)</f>
        <v>0.18999999999999995</v>
      </c>
    </row>
    <row r="41" spans="2:3" x14ac:dyDescent="0.25">
      <c r="B41" t="s">
        <v>1</v>
      </c>
      <c r="C41">
        <v>0.25</v>
      </c>
    </row>
    <row r="42" spans="2:3" x14ac:dyDescent="0.25">
      <c r="B42" t="s">
        <v>3</v>
      </c>
      <c r="C42" s="1">
        <v>0.12</v>
      </c>
    </row>
    <row r="43" spans="2:3" x14ac:dyDescent="0.25">
      <c r="B43" t="s">
        <v>2</v>
      </c>
      <c r="C43" s="1">
        <v>0.05</v>
      </c>
    </row>
    <row r="44" spans="2:3" x14ac:dyDescent="0.25">
      <c r="B44" t="s">
        <v>4</v>
      </c>
      <c r="C44" s="1">
        <v>0.2</v>
      </c>
    </row>
    <row r="45" spans="2:3" x14ac:dyDescent="0.25">
      <c r="B45" t="s">
        <v>6</v>
      </c>
      <c r="C45">
        <f>1/(1+C41)</f>
        <v>0.8</v>
      </c>
    </row>
    <row r="47" spans="2:3" x14ac:dyDescent="0.25">
      <c r="B47" s="2" t="s">
        <v>0</v>
      </c>
      <c r="C47" s="3">
        <f>+C42*C45+C43*(1-C45)*(1-C44)</f>
        <v>0.104</v>
      </c>
    </row>
    <row r="51" spans="1:5" x14ac:dyDescent="0.25">
      <c r="B51" t="s">
        <v>14</v>
      </c>
    </row>
    <row r="52" spans="1:5" x14ac:dyDescent="0.25">
      <c r="B52" t="s">
        <v>9</v>
      </c>
      <c r="E52" t="s">
        <v>10</v>
      </c>
    </row>
    <row r="53" spans="1:5" x14ac:dyDescent="0.25">
      <c r="B53" s="2" t="s">
        <v>8</v>
      </c>
      <c r="C53" s="3">
        <f>+(C42+C43*C41)/(1+C41)</f>
        <v>0.10600000000000001</v>
      </c>
    </row>
    <row r="54" spans="1:5" x14ac:dyDescent="0.25">
      <c r="A54" s="10"/>
      <c r="B54" s="10"/>
      <c r="C54" s="11"/>
      <c r="D54" s="10"/>
    </row>
    <row r="55" spans="1:5" x14ac:dyDescent="0.25">
      <c r="B55" s="10" t="s">
        <v>15</v>
      </c>
      <c r="C55" s="11"/>
    </row>
    <row r="56" spans="1:5" x14ac:dyDescent="0.25">
      <c r="B56" t="s">
        <v>1</v>
      </c>
      <c r="C56">
        <v>0</v>
      </c>
    </row>
    <row r="57" spans="1:5" x14ac:dyDescent="0.25">
      <c r="B57" t="s">
        <v>5</v>
      </c>
      <c r="C57">
        <v>0</v>
      </c>
    </row>
    <row r="58" spans="1:5" x14ac:dyDescent="0.25">
      <c r="B58" t="s">
        <v>6</v>
      </c>
      <c r="C58">
        <v>1</v>
      </c>
    </row>
    <row r="59" spans="1:5" x14ac:dyDescent="0.25">
      <c r="B59" t="s">
        <v>3</v>
      </c>
      <c r="C59" s="12">
        <f>+C53+C56*(C53-C43)</f>
        <v>0.10600000000000001</v>
      </c>
    </row>
    <row r="60" spans="1:5" x14ac:dyDescent="0.25">
      <c r="B60" s="2" t="s">
        <v>12</v>
      </c>
      <c r="C60" s="3">
        <f>C58*C59+C57*(1-C44)*C43</f>
        <v>0.10600000000000001</v>
      </c>
      <c r="D60" t="s">
        <v>13</v>
      </c>
    </row>
    <row r="65" spans="2:3" x14ac:dyDescent="0.25">
      <c r="B65" t="s">
        <v>1</v>
      </c>
      <c r="C65">
        <v>0.4</v>
      </c>
    </row>
    <row r="66" spans="2:3" x14ac:dyDescent="0.25">
      <c r="B66" t="s">
        <v>6</v>
      </c>
      <c r="C66" s="5">
        <f>1/(1+C65)</f>
        <v>0.7142857142857143</v>
      </c>
    </row>
    <row r="67" spans="2:3" x14ac:dyDescent="0.25">
      <c r="B67" t="s">
        <v>5</v>
      </c>
      <c r="C67" s="5">
        <f>1-C66</f>
        <v>0.2857142857142857</v>
      </c>
    </row>
    <row r="69" spans="2:3" x14ac:dyDescent="0.25">
      <c r="B69" t="s">
        <v>16</v>
      </c>
    </row>
    <row r="70" spans="2:3" x14ac:dyDescent="0.25">
      <c r="B70" t="s">
        <v>3</v>
      </c>
      <c r="C70" s="8">
        <f>+C60+C65*(C60-C43)</f>
        <v>0.12840000000000001</v>
      </c>
    </row>
    <row r="71" spans="2:3" x14ac:dyDescent="0.25">
      <c r="B71" s="2" t="s">
        <v>0</v>
      </c>
      <c r="C71" s="6">
        <f>+C70*C66+C43*C67*(1-C44)</f>
        <v>0.10314285714285715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DD2AB-8C3F-4270-8524-8755BDDC06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DF2E60-0CD8-4D81-89CF-5F641F8F9C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E08BD9-B921-4C01-95B1-F3A263135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Nunes</dc:creator>
  <cp:lastModifiedBy>Margarida Soares</cp:lastModifiedBy>
  <dcterms:created xsi:type="dcterms:W3CDTF">2020-04-24T16:53:17Z</dcterms:created>
  <dcterms:modified xsi:type="dcterms:W3CDTF">2022-11-15T10:42:20Z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