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ga\Dropbox\Nova SBE\Nova SBE Teaching\Advanced Financial Management\Fall 2020-2021\Lecture 08\Capital Structure 2\"/>
    </mc:Choice>
  </mc:AlternateContent>
  <xr:revisionPtr revIDLastSave="0" documentId="13_ncr:1_{7B2FE6A9-5344-485F-83EC-0A388BB389B1}" xr6:coauthVersionLast="45" xr6:coauthVersionMax="45" xr10:uidLastSave="{00000000-0000-0000-0000-000000000000}"/>
  <bookViews>
    <workbookView xWindow="-98" yWindow="-98" windowWidth="19396" windowHeight="10395" xr2:uid="{C957840F-2C95-4062-8F8B-B95A7AFB5569}"/>
  </bookViews>
  <sheets>
    <sheet name="Sheet1" sheetId="1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3" i="1" l="1"/>
  <c r="C62" i="1"/>
  <c r="C85" i="1" l="1"/>
  <c r="C71" i="1"/>
  <c r="C80" i="1" s="1"/>
  <c r="C56" i="1"/>
  <c r="C59" i="1"/>
  <c r="C35" i="1"/>
  <c r="C46" i="1"/>
  <c r="C44" i="1"/>
  <c r="C37" i="1"/>
  <c r="C36" i="1"/>
  <c r="C33" i="1"/>
  <c r="C32" i="1"/>
  <c r="C31" i="1"/>
  <c r="C25" i="1"/>
  <c r="C23" i="1"/>
  <c r="C24" i="1"/>
  <c r="C22" i="1"/>
  <c r="C86" i="1" l="1"/>
  <c r="C82" i="1"/>
  <c r="C83" i="1" s="1"/>
  <c r="C87" i="1" s="1"/>
  <c r="C88" i="1" s="1"/>
  <c r="C64" i="1"/>
  <c r="C89" i="1" l="1"/>
  <c r="C90" i="1" s="1"/>
</calcChain>
</file>

<file path=xl/sharedStrings.xml><?xml version="1.0" encoding="utf-8"?>
<sst xmlns="http://schemas.openxmlformats.org/spreadsheetml/2006/main" count="48" uniqueCount="36">
  <si>
    <t>Rd</t>
  </si>
  <si>
    <t>FCF</t>
  </si>
  <si>
    <t>Ra = Ru</t>
  </si>
  <si>
    <t>Vu</t>
  </si>
  <si>
    <t>Number of shares outstanding</t>
  </si>
  <si>
    <t>P</t>
  </si>
  <si>
    <t>VL = Vu</t>
  </si>
  <si>
    <t>D</t>
  </si>
  <si>
    <t>E</t>
  </si>
  <si>
    <t>Nu</t>
  </si>
  <si>
    <t>Nl</t>
  </si>
  <si>
    <t>The firm repurchases 25M euros in equity</t>
  </si>
  <si>
    <t>Number shares outstanding after repurchasing the shares</t>
  </si>
  <si>
    <t>Before issue</t>
  </si>
  <si>
    <t>Wealth</t>
  </si>
  <si>
    <t>After debt issue</t>
  </si>
  <si>
    <t>The wealth did not change.</t>
  </si>
  <si>
    <t>VL = Vu + PV(ITS) - PV(CFD)</t>
  </si>
  <si>
    <t>PV(ITS)</t>
  </si>
  <si>
    <t>tax rate</t>
  </si>
  <si>
    <t>PV(CFD)</t>
  </si>
  <si>
    <t>Ra</t>
  </si>
  <si>
    <t>VL</t>
  </si>
  <si>
    <t>NPV = VL - Vu = PV(ITS) - PV(CFD)</t>
  </si>
  <si>
    <t>NPV</t>
  </si>
  <si>
    <t>First let's figure out what happens to the firm's share price when the announcement of the debt issue is made</t>
  </si>
  <si>
    <t>On announcement, the value of the firm reduces to reflect the NPV of the project:</t>
  </si>
  <si>
    <t>V</t>
  </si>
  <si>
    <t>At this point debt was not issued yet, so equity and share price are:</t>
  </si>
  <si>
    <t>The firm issues debt and repurchares shares:</t>
  </si>
  <si>
    <t># shares bought</t>
  </si>
  <si>
    <t xml:space="preserve">The wealth of shareholders decreases with the issue of debt because the costs of debt are higher than the benefits. </t>
  </si>
  <si>
    <t>wealth (10 shares)</t>
  </si>
  <si>
    <t>So the managers should not issue debt.</t>
  </si>
  <si>
    <t>Loss employees</t>
  </si>
  <si>
    <t>For a shareholder holding 10 shares, the wealth before the issue is 1000 whereas it is 967.5 after the issue.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</si>
</sst>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">
    <xf numFmtId="0" fontId="0" fillId="0" borderId="0" xfId="0"/>
    <xf numFmtId="9" fontId="0" fillId="0" borderId="0" xfId="0" applyNumberFormat="1"/>
    <xf numFmtId="9" fontId="0" fillId="0" borderId="0" xfId="1" applyFont="1"/>
    <xf numFmtId="0" fontId="0" fillId="2" borderId="0" xfId="0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7</xdr:row>
      <xdr:rowOff>76200</xdr:rowOff>
    </xdr:from>
    <xdr:to>
      <xdr:col>10</xdr:col>
      <xdr:colOff>580224</xdr:colOff>
      <xdr:row>9</xdr:row>
      <xdr:rowOff>152344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511A75-49D2-405D-BF1A-8C0E634B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3287375"/>
          <a:ext cx="6409524" cy="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5</xdr:col>
      <xdr:colOff>255599</xdr:colOff>
      <xdr:row>4</xdr:row>
      <xdr:rowOff>28549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03F57E2-4A1B-49F1-B96F-048BFE449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2487275"/>
          <a:ext cx="3085714" cy="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8</xdr:col>
      <xdr:colOff>107156</xdr:colOff>
      <xdr:row>2</xdr:row>
      <xdr:rowOff>142875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0FD1830-D2E4-470E-B699-51E85B34255F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27504" t="35158" r="25545" b="60114"/>
        <a:stretch/>
      </xdr:blipFill>
      <xdr:spPr bwMode="auto">
        <a:xfrm>
          <a:off x="0" y="47625"/>
          <a:ext cx="5673329" cy="452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35718</xdr:colOff>
      <xdr:row>5</xdr:row>
      <xdr:rowOff>5952</xdr:rowOff>
    </xdr:from>
    <xdr:to>
      <xdr:col>8</xdr:col>
      <xdr:colOff>250030</xdr:colOff>
      <xdr:row>7</xdr:row>
      <xdr:rowOff>53578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C1924CA-BF99-439D-9647-D7881D822D8D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27504" t="52152" r="25545" b="43858"/>
        <a:stretch/>
      </xdr:blipFill>
      <xdr:spPr bwMode="auto">
        <a:xfrm>
          <a:off x="35718" y="898921"/>
          <a:ext cx="5780485" cy="4048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23815</xdr:colOff>
      <xdr:row>10</xdr:row>
      <xdr:rowOff>136922</xdr:rowOff>
    </xdr:from>
    <xdr:to>
      <xdr:col>9</xdr:col>
      <xdr:colOff>160733</xdr:colOff>
      <xdr:row>19</xdr:row>
      <xdr:rowOff>35719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4CA830B-96F8-4DEE-AF90-165A07444106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7601" t="46090" r="24759" b="36035"/>
        <a:stretch/>
      </xdr:blipFill>
      <xdr:spPr bwMode="auto">
        <a:xfrm>
          <a:off x="23815" y="1922860"/>
          <a:ext cx="6351981" cy="15061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107156</xdr:colOff>
      <xdr:row>25</xdr:row>
      <xdr:rowOff>130968</xdr:rowOff>
    </xdr:from>
    <xdr:to>
      <xdr:col>8</xdr:col>
      <xdr:colOff>184546</xdr:colOff>
      <xdr:row>29</xdr:row>
      <xdr:rowOff>59531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64DD3D2-38F2-4E6B-A6E5-66DAD0E3FFE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7601" t="62965" r="24759" b="30087"/>
        <a:stretch/>
      </xdr:blipFill>
      <xdr:spPr bwMode="auto">
        <a:xfrm>
          <a:off x="107156" y="4595812"/>
          <a:ext cx="5643563" cy="6429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107157</xdr:colOff>
      <xdr:row>37</xdr:row>
      <xdr:rowOff>136921</xdr:rowOff>
    </xdr:from>
    <xdr:to>
      <xdr:col>7</xdr:col>
      <xdr:colOff>547689</xdr:colOff>
      <xdr:row>41</xdr:row>
      <xdr:rowOff>23812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69AA92D-5F79-4E59-B2DC-330339AD1194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7601" t="69035" r="24759" b="23709"/>
        <a:stretch/>
      </xdr:blipFill>
      <xdr:spPr bwMode="auto">
        <a:xfrm>
          <a:off x="107157" y="6744890"/>
          <a:ext cx="5357813" cy="6012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23815</xdr:colOff>
      <xdr:row>64</xdr:row>
      <xdr:rowOff>119064</xdr:rowOff>
    </xdr:from>
    <xdr:to>
      <xdr:col>7</xdr:col>
      <xdr:colOff>375050</xdr:colOff>
      <xdr:row>66</xdr:row>
      <xdr:rowOff>160735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7D5A2A-7E5D-46F0-A025-CDF9E646A2BF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27362" t="71086" r="23566" b="24779"/>
        <a:stretch/>
      </xdr:blipFill>
      <xdr:spPr bwMode="auto">
        <a:xfrm>
          <a:off x="23815" y="11549064"/>
          <a:ext cx="5268516" cy="39885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</xdr:colOff>
      <xdr:row>71</xdr:row>
      <xdr:rowOff>77390</xdr:rowOff>
    </xdr:from>
    <xdr:to>
      <xdr:col>8</xdr:col>
      <xdr:colOff>202406</xdr:colOff>
      <xdr:row>75</xdr:row>
      <xdr:rowOff>53579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183926D-7F2B-4147-8088-8974DF4CCFEB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27362" t="74946" r="23566" b="17635"/>
        <a:stretch/>
      </xdr:blipFill>
      <xdr:spPr bwMode="auto">
        <a:xfrm>
          <a:off x="1" y="12757546"/>
          <a:ext cx="5768578" cy="6905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11907</xdr:colOff>
      <xdr:row>46</xdr:row>
      <xdr:rowOff>95250</xdr:rowOff>
    </xdr:from>
    <xdr:to>
      <xdr:col>8</xdr:col>
      <xdr:colOff>267890</xdr:colOff>
      <xdr:row>53</xdr:row>
      <xdr:rowOff>119062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519CCFF-DC15-4712-ADFA-A813F6830E08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27696" t="65000" r="23982" b="20224"/>
        <a:stretch/>
      </xdr:blipFill>
      <xdr:spPr bwMode="auto">
        <a:xfrm>
          <a:off x="11907" y="8310563"/>
          <a:ext cx="5822156" cy="12739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5938B-D9A2-4B94-BE80-AD309C86B682}">
  <dimension ref="B21:G94"/>
  <sheetViews>
    <sheetView showGridLines="0" tabSelected="1" topLeftCell="A50" zoomScale="80" zoomScaleNormal="80" workbookViewId="0">
      <selection activeCell="C64" sqref="C64"/>
    </sheetView>
  </sheetViews>
  <sheetFormatPr defaultRowHeight="14.25" x14ac:dyDescent="0.45"/>
  <cols>
    <col min="2" max="2" width="14.33203125" customWidth="1"/>
  </cols>
  <sheetData>
    <row r="21" spans="2:4" x14ac:dyDescent="0.45">
      <c r="B21" t="s">
        <v>1</v>
      </c>
      <c r="C21">
        <v>10</v>
      </c>
    </row>
    <row r="22" spans="2:4" x14ac:dyDescent="0.45">
      <c r="B22" t="s">
        <v>2</v>
      </c>
      <c r="C22" s="2">
        <f>10%</f>
        <v>0.1</v>
      </c>
    </row>
    <row r="23" spans="2:4" x14ac:dyDescent="0.45">
      <c r="B23" t="s">
        <v>9</v>
      </c>
      <c r="C23">
        <f>1</f>
        <v>1</v>
      </c>
      <c r="D23" t="s">
        <v>4</v>
      </c>
    </row>
    <row r="24" spans="2:4" x14ac:dyDescent="0.45">
      <c r="B24" s="3" t="s">
        <v>3</v>
      </c>
      <c r="C24" s="3">
        <f>C21/C22</f>
        <v>100</v>
      </c>
    </row>
    <row r="25" spans="2:4" x14ac:dyDescent="0.45">
      <c r="B25" s="3" t="s">
        <v>5</v>
      </c>
      <c r="C25" s="3">
        <f>C24/C23</f>
        <v>100</v>
      </c>
    </row>
    <row r="31" spans="2:4" x14ac:dyDescent="0.45">
      <c r="B31" s="3" t="s">
        <v>6</v>
      </c>
      <c r="C31" s="3">
        <f>C24</f>
        <v>100</v>
      </c>
    </row>
    <row r="32" spans="2:4" x14ac:dyDescent="0.45">
      <c r="B32" t="s">
        <v>7</v>
      </c>
      <c r="C32">
        <f>25</f>
        <v>25</v>
      </c>
    </row>
    <row r="33" spans="2:7" x14ac:dyDescent="0.45">
      <c r="B33" t="s">
        <v>8</v>
      </c>
      <c r="C33">
        <f>C31-C32</f>
        <v>75</v>
      </c>
    </row>
    <row r="34" spans="2:7" x14ac:dyDescent="0.45">
      <c r="B34" t="s">
        <v>11</v>
      </c>
    </row>
    <row r="35" spans="2:7" x14ac:dyDescent="0.45">
      <c r="B35" t="s">
        <v>30</v>
      </c>
      <c r="C35">
        <f>C32/C25</f>
        <v>0.25</v>
      </c>
    </row>
    <row r="36" spans="2:7" x14ac:dyDescent="0.45">
      <c r="B36" t="s">
        <v>10</v>
      </c>
      <c r="C36">
        <f>C23-C35</f>
        <v>0.75</v>
      </c>
      <c r="D36" t="s">
        <v>12</v>
      </c>
    </row>
    <row r="37" spans="2:7" x14ac:dyDescent="0.45">
      <c r="B37" s="3" t="s">
        <v>5</v>
      </c>
      <c r="C37" s="3">
        <f>C33/C36</f>
        <v>100</v>
      </c>
    </row>
    <row r="43" spans="2:7" x14ac:dyDescent="0.45">
      <c r="B43" t="s">
        <v>13</v>
      </c>
    </row>
    <row r="44" spans="2:7" x14ac:dyDescent="0.45">
      <c r="B44" t="s">
        <v>14</v>
      </c>
      <c r="C44">
        <f>10*C25</f>
        <v>1000</v>
      </c>
    </row>
    <row r="45" spans="2:7" x14ac:dyDescent="0.45">
      <c r="B45" t="s">
        <v>15</v>
      </c>
    </row>
    <row r="46" spans="2:7" x14ac:dyDescent="0.45">
      <c r="B46" t="s">
        <v>14</v>
      </c>
      <c r="C46">
        <f>10*C37</f>
        <v>1000</v>
      </c>
      <c r="E46" s="3" t="s">
        <v>16</v>
      </c>
      <c r="F46" s="3"/>
      <c r="G46" s="3"/>
    </row>
    <row r="55" spans="2:3" x14ac:dyDescent="0.45">
      <c r="B55" s="3" t="s">
        <v>17</v>
      </c>
      <c r="C55" s="3"/>
    </row>
    <row r="56" spans="2:3" x14ac:dyDescent="0.45">
      <c r="B56" t="s">
        <v>3</v>
      </c>
      <c r="C56">
        <f>C31</f>
        <v>100</v>
      </c>
    </row>
    <row r="57" spans="2:3" x14ac:dyDescent="0.45">
      <c r="B57" t="s">
        <v>7</v>
      </c>
      <c r="C57">
        <v>25</v>
      </c>
    </row>
    <row r="58" spans="2:3" x14ac:dyDescent="0.45">
      <c r="B58" t="s">
        <v>21</v>
      </c>
      <c r="C58" s="1">
        <v>0.1</v>
      </c>
    </row>
    <row r="59" spans="2:3" x14ac:dyDescent="0.45">
      <c r="B59" t="s">
        <v>0</v>
      </c>
      <c r="C59" s="2">
        <f>10%</f>
        <v>0.1</v>
      </c>
    </row>
    <row r="60" spans="2:3" x14ac:dyDescent="0.45">
      <c r="B60" t="s">
        <v>19</v>
      </c>
      <c r="C60" s="1">
        <v>0.35</v>
      </c>
    </row>
    <row r="61" spans="2:3" x14ac:dyDescent="0.45">
      <c r="B61" t="s">
        <v>34</v>
      </c>
      <c r="C61">
        <v>1.2</v>
      </c>
    </row>
    <row r="62" spans="2:3" x14ac:dyDescent="0.45">
      <c r="B62" t="s">
        <v>18</v>
      </c>
      <c r="C62">
        <f>C60*C57</f>
        <v>8.75</v>
      </c>
    </row>
    <row r="63" spans="2:3" x14ac:dyDescent="0.45">
      <c r="B63" t="s">
        <v>20</v>
      </c>
      <c r="C63">
        <f>C61/C58</f>
        <v>11.999999999999998</v>
      </c>
    </row>
    <row r="64" spans="2:3" x14ac:dyDescent="0.45">
      <c r="B64" s="3" t="s">
        <v>22</v>
      </c>
      <c r="C64" s="3">
        <f>C56+C62-C63</f>
        <v>96.75</v>
      </c>
    </row>
    <row r="69" spans="2:4" x14ac:dyDescent="0.45">
      <c r="B69" s="3" t="s">
        <v>23</v>
      </c>
      <c r="C69" s="3"/>
      <c r="D69" s="3"/>
    </row>
    <row r="71" spans="2:4" x14ac:dyDescent="0.45">
      <c r="B71" s="3" t="s">
        <v>24</v>
      </c>
      <c r="C71" s="3">
        <f>C62-C63</f>
        <v>-3.2499999999999982</v>
      </c>
    </row>
    <row r="77" spans="2:4" x14ac:dyDescent="0.45">
      <c r="B77" t="s">
        <v>9</v>
      </c>
      <c r="C77">
        <v>1</v>
      </c>
    </row>
    <row r="78" spans="2:4" x14ac:dyDescent="0.45">
      <c r="B78" t="s">
        <v>25</v>
      </c>
    </row>
    <row r="79" spans="2:4" x14ac:dyDescent="0.45">
      <c r="B79" t="s">
        <v>26</v>
      </c>
    </row>
    <row r="80" spans="2:4" x14ac:dyDescent="0.45">
      <c r="B80" t="s">
        <v>27</v>
      </c>
      <c r="C80">
        <f>C56+C71</f>
        <v>96.75</v>
      </c>
    </row>
    <row r="81" spans="2:3" x14ac:dyDescent="0.45">
      <c r="B81" t="s">
        <v>28</v>
      </c>
    </row>
    <row r="82" spans="2:3" x14ac:dyDescent="0.45">
      <c r="B82" t="s">
        <v>8</v>
      </c>
      <c r="C82">
        <f>C80</f>
        <v>96.75</v>
      </c>
    </row>
    <row r="83" spans="2:3" x14ac:dyDescent="0.45">
      <c r="B83" s="3" t="s">
        <v>5</v>
      </c>
      <c r="C83" s="3">
        <f>C82/C77</f>
        <v>96.75</v>
      </c>
    </row>
    <row r="84" spans="2:3" x14ac:dyDescent="0.45">
      <c r="B84" t="s">
        <v>29</v>
      </c>
    </row>
    <row r="85" spans="2:3" x14ac:dyDescent="0.45">
      <c r="B85" t="s">
        <v>7</v>
      </c>
      <c r="C85">
        <f>25</f>
        <v>25</v>
      </c>
    </row>
    <row r="86" spans="2:3" x14ac:dyDescent="0.45">
      <c r="B86" t="s">
        <v>8</v>
      </c>
      <c r="C86">
        <f>C80-C85</f>
        <v>71.75</v>
      </c>
    </row>
    <row r="87" spans="2:3" x14ac:dyDescent="0.45">
      <c r="B87" t="s">
        <v>30</v>
      </c>
      <c r="C87">
        <f>C85/C83</f>
        <v>0.25839793281653745</v>
      </c>
    </row>
    <row r="88" spans="2:3" x14ac:dyDescent="0.45">
      <c r="B88" t="s">
        <v>10</v>
      </c>
      <c r="C88">
        <f>C77-C87</f>
        <v>0.74160206718346255</v>
      </c>
    </row>
    <row r="89" spans="2:3" x14ac:dyDescent="0.45">
      <c r="B89" s="3" t="s">
        <v>5</v>
      </c>
      <c r="C89" s="3">
        <f>C86/C88</f>
        <v>96.75</v>
      </c>
    </row>
    <row r="90" spans="2:3" x14ac:dyDescent="0.45">
      <c r="B90" t="s">
        <v>32</v>
      </c>
      <c r="C90">
        <f>C89*10</f>
        <v>967.5</v>
      </c>
    </row>
    <row r="92" spans="2:3" x14ac:dyDescent="0.45">
      <c r="B92" t="s">
        <v>31</v>
      </c>
    </row>
    <row r="93" spans="2:3" x14ac:dyDescent="0.45">
      <c r="B93" t="s">
        <v>35</v>
      </c>
    </row>
    <row r="94" spans="2:3" x14ac:dyDescent="0.45">
      <c r="B94" t="s">
        <v>33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9D06A7CC18D44E9AEF22A83B1CF9C2" ma:contentTypeVersion="9" ma:contentTypeDescription="Criar um novo documento." ma:contentTypeScope="" ma:versionID="9fbf10c135fca4e0ab11c6069decc817">
  <xsd:schema xmlns:xsd="http://www.w3.org/2001/XMLSchema" xmlns:xs="http://www.w3.org/2001/XMLSchema" xmlns:p="http://schemas.microsoft.com/office/2006/metadata/properties" xmlns:ns2="c8978d91-f351-421c-8b15-b251e129c7c0" targetNamespace="http://schemas.microsoft.com/office/2006/metadata/properties" ma:root="true" ma:fieldsID="8a1792592758819513c5d084d49f3da8" ns2:_="">
    <xsd:import namespace="c8978d91-f351-421c-8b15-b251e129c7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978d91-f351-421c-8b15-b251e129c7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9DD2AB-8C3F-4270-8524-8755BDDC068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0DF2E60-0CD8-4D81-89CF-5F641F8F9C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E08BD9-B921-4C01-95B1-F3A263135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978d91-f351-421c-8b15-b251e129c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 Nunes</dc:creator>
  <cp:lastModifiedBy>Margarida Soares</cp:lastModifiedBy>
  <dcterms:created xsi:type="dcterms:W3CDTF">2020-04-24T16:53:17Z</dcterms:created>
  <dcterms:modified xsi:type="dcterms:W3CDTF">2020-12-14T21:02:43Z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0x0101005E9D06A7CC18D44E9AEF22A83B1CF9C2</vt:lpwstr>
  </property>
</Properties>
</file>